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5" yWindow="-15" windowWidth="14400" windowHeight="12555"/>
  </bookViews>
  <sheets>
    <sheet name="Main" sheetId="12" r:id="rId1"/>
  </sheets>
  <definedNames>
    <definedName name="_AMO_UniqueIdentifier" hidden="1">"'68a96bf4-e572-4506-a2df-f03b57c604e4'"</definedName>
    <definedName name="_xlnm.Print_Area" localSheetId="0">Main!$A$1:$Z$63</definedName>
  </definedNames>
  <calcPr calcId="162913"/>
</workbook>
</file>

<file path=xl/calcChain.xml><?xml version="1.0" encoding="utf-8"?>
<calcChain xmlns="http://schemas.openxmlformats.org/spreadsheetml/2006/main">
  <c r="J47" i="12" l="1"/>
  <c r="J34" i="12"/>
  <c r="J49" i="12" l="1"/>
  <c r="J36" i="12"/>
  <c r="S60" i="12"/>
  <c r="J51" i="12"/>
  <c r="J35" i="12"/>
  <c r="S35" i="12"/>
  <c r="A6" i="12"/>
  <c r="A36" i="12"/>
  <c r="A35" i="12"/>
  <c r="S6" i="12"/>
  <c r="S5" i="12"/>
  <c r="J6" i="12"/>
  <c r="J5" i="12"/>
  <c r="A5" i="12"/>
</calcChain>
</file>

<file path=xl/sharedStrings.xml><?xml version="1.0" encoding="utf-8"?>
<sst xmlns="http://schemas.openxmlformats.org/spreadsheetml/2006/main" count="252" uniqueCount="84">
  <si>
    <t>Employed</t>
  </si>
  <si>
    <t>Staff treated job seeker with respect</t>
  </si>
  <si>
    <t>Overall quality of service</t>
  </si>
  <si>
    <t>Help suited to circumstances</t>
  </si>
  <si>
    <t>Seeking More Work</t>
  </si>
  <si>
    <t>Studying</t>
  </si>
  <si>
    <t>Level of Study</t>
  </si>
  <si>
    <t>Full-Time
(%)</t>
  </si>
  <si>
    <t>Part-Time
(%)</t>
  </si>
  <si>
    <t>Total
(%)</t>
  </si>
  <si>
    <t>Unemplo-
yed
(%)</t>
  </si>
  <si>
    <t>Education &amp; training
(%)</t>
  </si>
  <si>
    <t>Positive outcomes
(%)</t>
  </si>
  <si>
    <t>Permanent
(%)</t>
  </si>
  <si>
    <t>Casual, temporary or seasonal
(%)</t>
  </si>
  <si>
    <t>Self employed
(%)</t>
  </si>
  <si>
    <t>Full-Time employed
(%)</t>
  </si>
  <si>
    <t>Part-Time employed
(%)</t>
  </si>
  <si>
    <t>Employed &amp; studying
(%)</t>
  </si>
  <si>
    <t>Year 10, 11 or 12
(%)</t>
  </si>
  <si>
    <t>Certificate
(%)</t>
  </si>
  <si>
    <t>Diploma or higher
(%)</t>
  </si>
  <si>
    <t>'Other' or unspecified
(%)</t>
  </si>
  <si>
    <t>NILF
(%)</t>
  </si>
  <si>
    <t>Employment Outcomes</t>
  </si>
  <si>
    <t>Education Outcomes</t>
  </si>
  <si>
    <t>Job Seeker Satisfaction</t>
  </si>
  <si>
    <t>Response rate</t>
  </si>
  <si>
    <t>Dissatisfied or Very Dissatisfied (%)</t>
  </si>
  <si>
    <t>Satisfied or Very Satisfied (%)</t>
  </si>
  <si>
    <t>Margin of error for emp. outcome rate^</t>
  </si>
  <si>
    <t>DES EA/PPS</t>
  </si>
  <si>
    <t>DES OS</t>
  </si>
  <si>
    <t>DES Ongoing Support (OS)</t>
  </si>
  <si>
    <t>DES EA/PPS delivered through Disability Management Service (DMS)</t>
  </si>
  <si>
    <t>DES EA/PPS delivered through Employment Support Service (ESS)</t>
  </si>
  <si>
    <t>DES EA/PPS*</t>
  </si>
  <si>
    <t>DES OS*</t>
  </si>
  <si>
    <t>· DMS</t>
  </si>
  <si>
    <t>· ESS</t>
  </si>
  <si>
    <t>· DMS*</t>
  </si>
  <si>
    <t>· ESS*</t>
  </si>
  <si>
    <t>Indigenous</t>
  </si>
  <si>
    <t>Male</t>
  </si>
  <si>
    <t>Female</t>
  </si>
  <si>
    <t>Youth (&lt;21)</t>
  </si>
  <si>
    <t>Mature (50+)</t>
  </si>
  <si>
    <t>UE &lt; 1 year*</t>
  </si>
  <si>
    <t>UE 1 to &lt; 2 years</t>
  </si>
  <si>
    <t>UE 2 to &lt; 3 years</t>
  </si>
  <si>
    <t>UE 3+ years</t>
  </si>
  <si>
    <t>NSA</t>
  </si>
  <si>
    <t>DSP</t>
  </si>
  <si>
    <t>Non Allowee</t>
  </si>
  <si>
    <t>DES EA/PPS total</t>
  </si>
  <si>
    <t>DES EA/PPS - DMS total</t>
  </si>
  <si>
    <t>DES EA/PPS - ESS total</t>
  </si>
  <si>
    <t>DES OS total</t>
  </si>
  <si>
    <t>DES Employment Assistance/Post Placement Support (EA/PPS) delivered through Disability Management Service and Employment Support Service</t>
  </si>
  <si>
    <t>Neither (%)</t>
  </si>
  <si>
    <t>Number of surveys sent</t>
  </si>
  <si>
    <t>Physical*</t>
  </si>
  <si>
    <t>Psychiatric*</t>
  </si>
  <si>
    <t>Intellectual*</t>
  </si>
  <si>
    <t>Specific Learning / ADD*</t>
  </si>
  <si>
    <t>Neurological*</t>
  </si>
  <si>
    <t>Autism*</t>
  </si>
  <si>
    <t>Hearing*</t>
  </si>
  <si>
    <t>Acquired Brain Injury*</t>
  </si>
  <si>
    <t>Vision*</t>
  </si>
  <si>
    <t>Considering individual needs</t>
  </si>
  <si>
    <t>See DES LMAO report Table 2.1. 
Outcomes for Speech, Deaf/Blind (dual) and Unknown primary disability type are not reported due to a small sample.</t>
  </si>
  <si>
    <t>See DES LMAO report Table 2.2. 
Outcomes for Speech, Deaf/Blind (dual) and Unknown primary disability type are not reported due to a small sample.</t>
  </si>
  <si>
    <t>See DES LMAO report Table 2.3. 
Outcomes for Speech, Deaf/Blind (dual) and Unknown primary disability type are not reported due to a small sample.</t>
  </si>
  <si>
    <t>See DES LMAO report Table 2.4. 
Outcomes for Speech, Deaf/Blind (dual) and Unknown primary disability type are not reported due to a small sample.</t>
  </si>
  <si>
    <t>See DES LMAO report Table 1.6</t>
  </si>
  <si>
    <t>See DES LMAO report Table 1.8</t>
  </si>
  <si>
    <t>See DES LMAO report tables 3.1–3.4</t>
  </si>
  <si>
    <t>n.p.</t>
  </si>
  <si>
    <t>Post-Programme Monitoring (PPM) Disability Employment Services Outcomes – 01 July 2017 to 30 June 2018</t>
  </si>
  <si>
    <t>These outcomes refer to participants who exited a DES placement or reached 12 months participation in a DES placement between 01 July 2017 to 30 June 2018, with outcomes measured around three months later.</t>
  </si>
  <si>
    <t xml:space="preserve">In the 12 months to June 2018, the department’s post-programme monitoring data shows that: </t>
  </si>
  <si>
    <t xml:space="preserve">In the 12 months to June 2018, the department’s post-programme monitoring data shows that of all job seekers assisted: </t>
  </si>
  <si>
    <t>DES survey response rates 
(for outcomes reported in 01 July 2017 to 30 June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</si>
</sst>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\ ###\ ###"/>
    <numFmt numFmtId="165" formatCode="0.0"/>
    <numFmt numFmtId="166" formatCode="0.0%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theme="1"/>
      <name val="Calibri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7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3" applyNumberFormat="0" applyFill="0" applyAlignment="0" applyProtection="0"/>
    <xf numFmtId="0" fontId="16" fillId="0" borderId="64" applyNumberFormat="0" applyFill="0" applyAlignment="0" applyProtection="0"/>
    <xf numFmtId="0" fontId="17" fillId="0" borderId="65" applyNumberFormat="0" applyFill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66" applyNumberFormat="0" applyAlignment="0" applyProtection="0"/>
    <xf numFmtId="0" fontId="22" fillId="9" borderId="67" applyNumberFormat="0" applyAlignment="0" applyProtection="0"/>
    <xf numFmtId="0" fontId="23" fillId="9" borderId="66" applyNumberFormat="0" applyAlignment="0" applyProtection="0"/>
    <xf numFmtId="0" fontId="24" fillId="0" borderId="68" applyNumberFormat="0" applyFill="0" applyAlignment="0" applyProtection="0"/>
    <xf numFmtId="0" fontId="25" fillId="10" borderId="69" applyNumberFormat="0" applyAlignment="0" applyProtection="0"/>
    <xf numFmtId="0" fontId="26" fillId="0" borderId="0" applyNumberFormat="0" applyFill="0" applyBorder="0" applyAlignment="0" applyProtection="0"/>
    <xf numFmtId="0" fontId="13" fillId="11" borderId="70" applyNumberFormat="0" applyFont="0" applyAlignment="0" applyProtection="0"/>
    <xf numFmtId="0" fontId="27" fillId="0" borderId="0" applyNumberFormat="0" applyFill="0" applyBorder="0" applyAlignment="0" applyProtection="0"/>
    <xf numFmtId="0" fontId="1" fillId="0" borderId="71" applyNumberFormat="0" applyFill="0" applyAlignment="0" applyProtection="0"/>
    <xf numFmtId="0" fontId="28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28" fillId="35" borderId="0" applyNumberFormat="0" applyBorder="0" applyAlignment="0" applyProtection="0"/>
  </cellStyleXfs>
  <cellXfs count="191">
    <xf numFmtId="0" fontId="0" fillId="0" borderId="0" xfId="0"/>
    <xf numFmtId="0" fontId="0" fillId="3" borderId="0" xfId="0" applyFill="1"/>
    <xf numFmtId="0" fontId="0" fillId="3" borderId="0" xfId="0" applyFont="1" applyFill="1"/>
    <xf numFmtId="0" fontId="0" fillId="0" borderId="0" xfId="0" applyBorder="1"/>
    <xf numFmtId="0" fontId="0" fillId="3" borderId="0" xfId="0" applyFill="1" applyBorder="1"/>
    <xf numFmtId="0" fontId="4" fillId="3" borderId="0" xfId="0" applyFont="1" applyFill="1" applyBorder="1"/>
    <xf numFmtId="0" fontId="2" fillId="3" borderId="0" xfId="0" applyFont="1" applyFill="1" applyBorder="1"/>
    <xf numFmtId="0" fontId="2" fillId="0" borderId="0" xfId="0" applyFont="1" applyBorder="1"/>
    <xf numFmtId="0" fontId="6" fillId="3" borderId="0" xfId="0" applyFont="1" applyFill="1" applyBorder="1"/>
    <xf numFmtId="0" fontId="6" fillId="0" borderId="0" xfId="0" applyFont="1" applyBorder="1"/>
    <xf numFmtId="165" fontId="2" fillId="3" borderId="0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165" fontId="3" fillId="3" borderId="0" xfId="0" applyNumberFormat="1" applyFont="1" applyFill="1" applyBorder="1" applyAlignment="1" applyProtection="1">
      <alignment horizontal="center"/>
      <protection hidden="1"/>
    </xf>
    <xf numFmtId="165" fontId="2" fillId="3" borderId="0" xfId="0" applyNumberFormat="1" applyFont="1" applyFill="1" applyBorder="1" applyAlignment="1">
      <alignment horizontal="center" wrapText="1"/>
    </xf>
    <xf numFmtId="0" fontId="0" fillId="3" borderId="0" xfId="0" applyFill="1" applyBorder="1" applyAlignment="1">
      <alignment horizontal="left"/>
    </xf>
    <xf numFmtId="0" fontId="0" fillId="3" borderId="0" xfId="0" applyFont="1" applyFill="1" applyBorder="1" applyAlignment="1">
      <alignment horizontal="left" vertical="center" wrapText="1"/>
    </xf>
    <xf numFmtId="0" fontId="0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top" wrapText="1"/>
    </xf>
    <xf numFmtId="0" fontId="0" fillId="3" borderId="0" xfId="0" applyFill="1" applyAlignment="1">
      <alignment wrapText="1"/>
    </xf>
    <xf numFmtId="0" fontId="0" fillId="3" borderId="0" xfId="0" applyFill="1" applyBorder="1" applyAlignment="1">
      <alignment wrapText="1"/>
    </xf>
    <xf numFmtId="2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2" fillId="3" borderId="0" xfId="0" applyNumberFormat="1" applyFont="1" applyFill="1" applyBorder="1" applyAlignment="1">
      <alignment horizontal="left"/>
    </xf>
    <xf numFmtId="2" fontId="0" fillId="0" borderId="0" xfId="0" applyNumberFormat="1" applyBorder="1"/>
    <xf numFmtId="0" fontId="2" fillId="3" borderId="0" xfId="0" applyFont="1" applyFill="1" applyBorder="1" applyAlignment="1">
      <alignment horizontal="left"/>
    </xf>
    <xf numFmtId="0" fontId="0" fillId="0" borderId="0" xfId="0" applyFill="1"/>
    <xf numFmtId="165" fontId="2" fillId="0" borderId="0" xfId="0" applyNumberFormat="1" applyFont="1" applyFill="1" applyBorder="1" applyAlignment="1">
      <alignment horizontal="center" vertical="center" wrapText="1"/>
    </xf>
    <xf numFmtId="0" fontId="3" fillId="4" borderId="26" xfId="0" applyFont="1" applyFill="1" applyBorder="1" applyAlignment="1" applyProtection="1">
      <alignment horizontal="center" wrapText="1"/>
      <protection hidden="1"/>
    </xf>
    <xf numFmtId="0" fontId="3" fillId="4" borderId="27" xfId="0" applyFont="1" applyFill="1" applyBorder="1" applyAlignment="1" applyProtection="1">
      <alignment horizontal="center" wrapText="1"/>
      <protection hidden="1"/>
    </xf>
    <xf numFmtId="0" fontId="3" fillId="4" borderId="28" xfId="0" applyFont="1" applyFill="1" applyBorder="1" applyAlignment="1" applyProtection="1">
      <alignment horizontal="center" wrapText="1"/>
      <protection hidden="1"/>
    </xf>
    <xf numFmtId="164" fontId="9" fillId="2" borderId="3" xfId="0" applyNumberFormat="1" applyFont="1" applyFill="1" applyBorder="1" applyAlignment="1" applyProtection="1">
      <alignment horizontal="left" vertical="center"/>
      <protection hidden="1"/>
    </xf>
    <xf numFmtId="165" fontId="9" fillId="2" borderId="21" xfId="0" applyNumberFormat="1" applyFont="1" applyFill="1" applyBorder="1" applyAlignment="1" applyProtection="1">
      <alignment horizontal="center" vertical="center"/>
      <protection hidden="1"/>
    </xf>
    <xf numFmtId="165" fontId="9" fillId="2" borderId="22" xfId="0" applyNumberFormat="1" applyFont="1" applyFill="1" applyBorder="1" applyAlignment="1" applyProtection="1">
      <alignment horizontal="center" vertical="center"/>
      <protection hidden="1"/>
    </xf>
    <xf numFmtId="165" fontId="9" fillId="2" borderId="23" xfId="0" applyNumberFormat="1" applyFont="1" applyFill="1" applyBorder="1" applyAlignment="1" applyProtection="1">
      <alignment horizontal="center" vertical="center"/>
      <protection hidden="1"/>
    </xf>
    <xf numFmtId="165" fontId="9" fillId="2" borderId="24" xfId="0" applyNumberFormat="1" applyFont="1" applyFill="1" applyBorder="1" applyAlignment="1" applyProtection="1">
      <alignment horizontal="center" vertical="center"/>
      <protection hidden="1"/>
    </xf>
    <xf numFmtId="0" fontId="4" fillId="3" borderId="25" xfId="0" applyFont="1" applyFill="1" applyBorder="1" applyAlignment="1">
      <alignment horizontal="left" vertical="center"/>
    </xf>
    <xf numFmtId="165" fontId="4" fillId="0" borderId="9" xfId="0" applyNumberFormat="1" applyFont="1" applyFill="1" applyBorder="1" applyAlignment="1">
      <alignment horizontal="center" vertical="center" wrapText="1"/>
    </xf>
    <xf numFmtId="165" fontId="4" fillId="0" borderId="10" xfId="0" applyNumberFormat="1" applyFont="1" applyFill="1" applyBorder="1" applyAlignment="1">
      <alignment horizontal="center" vertical="center" wrapText="1"/>
    </xf>
    <xf numFmtId="165" fontId="4" fillId="0" borderId="11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left" vertical="center"/>
    </xf>
    <xf numFmtId="165" fontId="4" fillId="0" borderId="14" xfId="0" applyNumberFormat="1" applyFont="1" applyFill="1" applyBorder="1" applyAlignment="1">
      <alignment horizontal="center" vertical="center" wrapText="1"/>
    </xf>
    <xf numFmtId="165" fontId="4" fillId="0" borderId="15" xfId="0" applyNumberFormat="1" applyFont="1" applyFill="1" applyBorder="1" applyAlignment="1">
      <alignment horizontal="center" vertical="center" wrapText="1"/>
    </xf>
    <xf numFmtId="165" fontId="4" fillId="0" borderId="16" xfId="0" applyNumberFormat="1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left" vertical="center"/>
    </xf>
    <xf numFmtId="165" fontId="4" fillId="0" borderId="26" xfId="0" applyNumberFormat="1" applyFont="1" applyFill="1" applyBorder="1" applyAlignment="1">
      <alignment horizontal="center" vertical="center" wrapText="1"/>
    </xf>
    <xf numFmtId="165" fontId="4" fillId="0" borderId="27" xfId="0" applyNumberFormat="1" applyFont="1" applyFill="1" applyBorder="1" applyAlignment="1">
      <alignment horizontal="center" vertical="center" wrapText="1"/>
    </xf>
    <xf numFmtId="165" fontId="4" fillId="0" borderId="28" xfId="0" applyNumberFormat="1" applyFont="1" applyFill="1" applyBorder="1" applyAlignment="1">
      <alignment horizontal="center" vertical="center" wrapText="1"/>
    </xf>
    <xf numFmtId="0" fontId="10" fillId="3" borderId="57" xfId="0" applyFont="1" applyFill="1" applyBorder="1" applyAlignment="1">
      <alignment horizontal="left" wrapText="1"/>
    </xf>
    <xf numFmtId="0" fontId="10" fillId="3" borderId="56" xfId="0" applyFont="1" applyFill="1" applyBorder="1" applyAlignment="1">
      <alignment horizontal="left" wrapText="1"/>
    </xf>
    <xf numFmtId="0" fontId="10" fillId="3" borderId="43" xfId="0" applyFont="1" applyFill="1" applyBorder="1" applyAlignment="1">
      <alignment horizontal="left" wrapText="1"/>
    </xf>
    <xf numFmtId="0" fontId="10" fillId="3" borderId="32" xfId="0" applyFont="1" applyFill="1" applyBorder="1" applyAlignment="1">
      <alignment horizontal="left" wrapText="1"/>
    </xf>
    <xf numFmtId="0" fontId="10" fillId="0" borderId="32" xfId="0" applyFont="1" applyFill="1" applyBorder="1" applyAlignment="1">
      <alignment horizontal="left" wrapText="1"/>
    </xf>
    <xf numFmtId="165" fontId="4" fillId="3" borderId="25" xfId="0" applyNumberFormat="1" applyFont="1" applyFill="1" applyBorder="1" applyAlignment="1">
      <alignment horizontal="left" vertical="center"/>
    </xf>
    <xf numFmtId="165" fontId="4" fillId="0" borderId="31" xfId="0" applyNumberFormat="1" applyFont="1" applyFill="1" applyBorder="1" applyAlignment="1">
      <alignment horizontal="center" vertical="center" wrapText="1"/>
    </xf>
    <xf numFmtId="165" fontId="4" fillId="3" borderId="30" xfId="0" applyNumberFormat="1" applyFont="1" applyFill="1" applyBorder="1" applyAlignment="1">
      <alignment horizontal="left" vertical="center"/>
    </xf>
    <xf numFmtId="165" fontId="4" fillId="3" borderId="25" xfId="0" applyNumberFormat="1" applyFont="1" applyFill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165" fontId="4" fillId="3" borderId="30" xfId="0" applyNumberFormat="1" applyFont="1" applyFill="1" applyBorder="1" applyAlignment="1">
      <alignment horizontal="left"/>
    </xf>
    <xf numFmtId="165" fontId="4" fillId="0" borderId="29" xfId="0" applyNumberFormat="1" applyFont="1" applyFill="1" applyBorder="1" applyAlignment="1">
      <alignment horizontal="center" vertical="center" wrapText="1"/>
    </xf>
    <xf numFmtId="165" fontId="4" fillId="3" borderId="50" xfId="0" applyNumberFormat="1" applyFont="1" applyFill="1" applyBorder="1" applyAlignment="1">
      <alignment horizontal="left" vertical="center"/>
    </xf>
    <xf numFmtId="0" fontId="4" fillId="3" borderId="35" xfId="0" applyFont="1" applyFill="1" applyBorder="1" applyAlignment="1">
      <alignment horizontal="left" vertical="center"/>
    </xf>
    <xf numFmtId="165" fontId="4" fillId="3" borderId="36" xfId="0" applyNumberFormat="1" applyFont="1" applyFill="1" applyBorder="1" applyAlignment="1">
      <alignment horizontal="left" vertical="center"/>
    </xf>
    <xf numFmtId="0" fontId="10" fillId="3" borderId="43" xfId="0" applyFont="1" applyFill="1" applyBorder="1" applyAlignment="1">
      <alignment horizontal="left" vertical="top" wrapText="1"/>
    </xf>
    <xf numFmtId="0" fontId="10" fillId="3" borderId="43" xfId="0" applyFont="1" applyFill="1" applyBorder="1" applyAlignment="1">
      <alignment horizontal="left" vertical="top"/>
    </xf>
    <xf numFmtId="0" fontId="10" fillId="3" borderId="13" xfId="0" applyFont="1" applyFill="1" applyBorder="1" applyAlignment="1">
      <alignment horizontal="left"/>
    </xf>
    <xf numFmtId="0" fontId="4" fillId="3" borderId="50" xfId="0" applyFont="1" applyFill="1" applyBorder="1" applyAlignment="1">
      <alignment horizontal="left" vertical="center"/>
    </xf>
    <xf numFmtId="0" fontId="4" fillId="3" borderId="36" xfId="0" applyFont="1" applyFill="1" applyBorder="1" applyAlignment="1">
      <alignment horizontal="left" vertical="center"/>
    </xf>
    <xf numFmtId="165" fontId="4" fillId="0" borderId="32" xfId="0" applyNumberFormat="1" applyFont="1" applyFill="1" applyBorder="1" applyAlignment="1">
      <alignment horizontal="center" vertical="center" wrapText="1"/>
    </xf>
    <xf numFmtId="165" fontId="4" fillId="0" borderId="33" xfId="0" applyNumberFormat="1" applyFont="1" applyFill="1" applyBorder="1" applyAlignment="1">
      <alignment horizontal="center" vertical="center" wrapText="1"/>
    </xf>
    <xf numFmtId="165" fontId="4" fillId="0" borderId="25" xfId="0" applyNumberFormat="1" applyFont="1" applyFill="1" applyBorder="1" applyAlignment="1">
      <alignment horizontal="center" vertical="center" wrapText="1"/>
    </xf>
    <xf numFmtId="165" fontId="4" fillId="0" borderId="13" xfId="0" applyNumberFormat="1" applyFont="1" applyFill="1" applyBorder="1" applyAlignment="1">
      <alignment horizontal="center" vertical="center" wrapText="1"/>
    </xf>
    <xf numFmtId="165" fontId="4" fillId="0" borderId="30" xfId="0" applyNumberFormat="1" applyFont="1" applyFill="1" applyBorder="1" applyAlignment="1">
      <alignment horizontal="center" vertical="center" wrapText="1"/>
    </xf>
    <xf numFmtId="165" fontId="4" fillId="0" borderId="17" xfId="0" applyNumberFormat="1" applyFont="1" applyFill="1" applyBorder="1" applyAlignment="1">
      <alignment horizontal="center" vertical="center" wrapText="1"/>
    </xf>
    <xf numFmtId="165" fontId="4" fillId="0" borderId="61" xfId="0" applyNumberFormat="1" applyFont="1" applyFill="1" applyBorder="1" applyAlignment="1">
      <alignment horizontal="center" vertical="center" wrapText="1"/>
    </xf>
    <xf numFmtId="165" fontId="4" fillId="0" borderId="62" xfId="0" applyNumberFormat="1" applyFont="1" applyFill="1" applyBorder="1" applyAlignment="1">
      <alignment horizontal="center" vertical="center" wrapText="1"/>
    </xf>
    <xf numFmtId="166" fontId="0" fillId="0" borderId="0" xfId="1" applyNumberFormat="1" applyFont="1"/>
    <xf numFmtId="165" fontId="4" fillId="0" borderId="60" xfId="0" applyNumberFormat="1" applyFont="1" applyFill="1" applyBorder="1" applyAlignment="1">
      <alignment horizontal="center" vertical="center" wrapText="1"/>
    </xf>
    <xf numFmtId="165" fontId="4" fillId="0" borderId="73" xfId="0" applyNumberFormat="1" applyFont="1" applyFill="1" applyBorder="1" applyAlignment="1">
      <alignment horizontal="center" vertical="center" wrapText="1"/>
    </xf>
    <xf numFmtId="165" fontId="4" fillId="0" borderId="72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top" wrapText="1"/>
    </xf>
    <xf numFmtId="165" fontId="5" fillId="0" borderId="0" xfId="0" applyNumberFormat="1" applyFont="1" applyFill="1" applyBorder="1" applyAlignment="1">
      <alignment horizontal="center" vertical="center" wrapText="1"/>
    </xf>
    <xf numFmtId="165" fontId="4" fillId="0" borderId="51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65" fontId="4" fillId="0" borderId="52" xfId="0" applyNumberFormat="1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3" fillId="4" borderId="53" xfId="0" applyFont="1" applyFill="1" applyBorder="1" applyAlignment="1" applyProtection="1">
      <alignment horizontal="center" wrapText="1"/>
      <protection hidden="1"/>
    </xf>
    <xf numFmtId="0" fontId="3" fillId="4" borderId="54" xfId="0" applyFont="1" applyFill="1" applyBorder="1" applyAlignment="1" applyProtection="1">
      <alignment horizontal="center" wrapText="1"/>
      <protection hidden="1"/>
    </xf>
    <xf numFmtId="0" fontId="3" fillId="4" borderId="59" xfId="0" applyFont="1" applyFill="1" applyBorder="1" applyAlignment="1" applyProtection="1">
      <alignment horizontal="center" wrapText="1"/>
      <protection hidden="1"/>
    </xf>
    <xf numFmtId="0" fontId="3" fillId="4" borderId="58" xfId="0" applyFont="1" applyFill="1" applyBorder="1" applyAlignment="1" applyProtection="1">
      <alignment horizontal="center" wrapText="1"/>
      <protection hidden="1"/>
    </xf>
    <xf numFmtId="166" fontId="5" fillId="0" borderId="13" xfId="0" applyNumberFormat="1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2" fontId="4" fillId="0" borderId="25" xfId="0" quotePrefix="1" applyNumberFormat="1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3" borderId="0" xfId="0" applyFont="1" applyFill="1" applyBorder="1" applyAlignment="1">
      <alignment wrapText="1"/>
    </xf>
    <xf numFmtId="0" fontId="4" fillId="3" borderId="0" xfId="0" quotePrefix="1" applyFont="1" applyFill="1" applyBorder="1" applyAlignment="1">
      <alignment horizontal="left" vertical="top" wrapText="1"/>
    </xf>
    <xf numFmtId="0" fontId="3" fillId="4" borderId="3" xfId="0" applyFont="1" applyFill="1" applyBorder="1" applyAlignment="1" applyProtection="1">
      <alignment horizontal="center" wrapText="1"/>
      <protection hidden="1"/>
    </xf>
    <xf numFmtId="0" fontId="3" fillId="4" borderId="2" xfId="0" applyFont="1" applyFill="1" applyBorder="1" applyAlignment="1" applyProtection="1">
      <alignment horizontal="center" wrapText="1"/>
      <protection hidden="1"/>
    </xf>
    <xf numFmtId="0" fontId="10" fillId="3" borderId="55" xfId="0" applyFont="1" applyFill="1" applyBorder="1" applyAlignment="1">
      <alignment horizontal="left"/>
    </xf>
    <xf numFmtId="0" fontId="10" fillId="3" borderId="57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 vertical="center"/>
    </xf>
    <xf numFmtId="0" fontId="4" fillId="3" borderId="43" xfId="0" applyFont="1" applyFill="1" applyBorder="1" applyAlignment="1">
      <alignment horizontal="left" vertical="center"/>
    </xf>
    <xf numFmtId="0" fontId="10" fillId="3" borderId="13" xfId="0" applyFont="1" applyFill="1" applyBorder="1" applyAlignment="1">
      <alignment horizontal="left"/>
    </xf>
    <xf numFmtId="0" fontId="10" fillId="3" borderId="43" xfId="0" applyFont="1" applyFill="1" applyBorder="1" applyAlignment="1">
      <alignment horizontal="left"/>
    </xf>
    <xf numFmtId="0" fontId="4" fillId="3" borderId="30" xfId="0" applyFont="1" applyFill="1" applyBorder="1" applyAlignment="1">
      <alignment horizontal="left" vertical="center"/>
    </xf>
    <xf numFmtId="0" fontId="4" fillId="3" borderId="45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wrapText="1"/>
    </xf>
    <xf numFmtId="0" fontId="7" fillId="0" borderId="34" xfId="0" applyFont="1" applyFill="1" applyBorder="1" applyAlignment="1">
      <alignment horizontal="center" wrapText="1"/>
    </xf>
    <xf numFmtId="0" fontId="0" fillId="3" borderId="44" xfId="0" applyFont="1" applyFill="1" applyBorder="1" applyAlignment="1">
      <alignment horizontal="left" vertical="center" wrapText="1"/>
    </xf>
    <xf numFmtId="0" fontId="0" fillId="3" borderId="0" xfId="0" applyFont="1" applyFill="1" applyBorder="1" applyAlignment="1">
      <alignment horizontal="left" vertical="center" wrapText="1"/>
    </xf>
    <xf numFmtId="0" fontId="2" fillId="4" borderId="46" xfId="0" applyFont="1" applyFill="1" applyBorder="1" applyAlignment="1">
      <alignment horizontal="center"/>
    </xf>
    <xf numFmtId="0" fontId="2" fillId="4" borderId="47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 wrapText="1"/>
    </xf>
    <xf numFmtId="0" fontId="3" fillId="4" borderId="4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37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/>
    </xf>
    <xf numFmtId="0" fontId="3" fillId="4" borderId="4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7" xfId="0" applyFont="1" applyFill="1" applyBorder="1" applyAlignment="1">
      <alignment horizontal="center"/>
    </xf>
    <xf numFmtId="3" fontId="8" fillId="0" borderId="25" xfId="0" applyNumberFormat="1" applyFont="1" applyFill="1" applyBorder="1" applyAlignment="1" applyProtection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166" fontId="5" fillId="0" borderId="25" xfId="0" applyNumberFormat="1" applyFont="1" applyFill="1" applyBorder="1" applyAlignment="1">
      <alignment horizontal="center" vertical="center" wrapText="1"/>
    </xf>
    <xf numFmtId="3" fontId="4" fillId="0" borderId="30" xfId="0" quotePrefix="1" applyNumberFormat="1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2" fontId="4" fillId="0" borderId="13" xfId="0" quotePrefix="1" applyNumberFormat="1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166" fontId="5" fillId="0" borderId="30" xfId="0" applyNumberFormat="1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2" fontId="4" fillId="0" borderId="30" xfId="0" quotePrefix="1" applyNumberFormat="1" applyFont="1" applyFill="1" applyBorder="1" applyAlignment="1">
      <alignment horizontal="center" vertical="center"/>
    </xf>
    <xf numFmtId="0" fontId="3" fillId="4" borderId="9" xfId="0" applyFont="1" applyFill="1" applyBorder="1" applyAlignment="1" applyProtection="1">
      <alignment horizontal="center" wrapText="1"/>
      <protection hidden="1"/>
    </xf>
    <xf numFmtId="0" fontId="3" fillId="4" borderId="10" xfId="0" applyFont="1" applyFill="1" applyBorder="1" applyAlignment="1" applyProtection="1">
      <alignment horizontal="center" wrapText="1"/>
      <protection hidden="1"/>
    </xf>
    <xf numFmtId="0" fontId="3" fillId="4" borderId="11" xfId="0" applyFont="1" applyFill="1" applyBorder="1" applyAlignment="1" applyProtection="1">
      <alignment horizontal="center" wrapText="1"/>
      <protection hidden="1"/>
    </xf>
    <xf numFmtId="0" fontId="3" fillId="4" borderId="6" xfId="0" applyFont="1" applyFill="1" applyBorder="1" applyAlignment="1" applyProtection="1">
      <alignment horizontal="center" wrapText="1"/>
      <protection hidden="1"/>
    </xf>
    <xf numFmtId="0" fontId="3" fillId="4" borderId="8" xfId="0" applyFont="1" applyFill="1" applyBorder="1" applyAlignment="1" applyProtection="1">
      <alignment horizontal="center" wrapText="1"/>
      <protection hidden="1"/>
    </xf>
    <xf numFmtId="0" fontId="3" fillId="4" borderId="40" xfId="0" applyFont="1" applyFill="1" applyBorder="1" applyAlignment="1" applyProtection="1">
      <alignment horizontal="center" wrapText="1"/>
      <protection hidden="1"/>
    </xf>
    <xf numFmtId="0" fontId="3" fillId="4" borderId="5" xfId="0" applyFont="1" applyFill="1" applyBorder="1" applyAlignment="1" applyProtection="1">
      <alignment horizontal="center" wrapText="1"/>
      <protection hidden="1"/>
    </xf>
    <xf numFmtId="0" fontId="3" fillId="4" borderId="7" xfId="0" applyFont="1" applyFill="1" applyBorder="1" applyAlignment="1" applyProtection="1">
      <alignment horizontal="center" wrapText="1"/>
      <protection hidden="1"/>
    </xf>
    <xf numFmtId="0" fontId="3" fillId="4" borderId="39" xfId="0" applyFont="1" applyFill="1" applyBorder="1" applyAlignment="1" applyProtection="1">
      <alignment horizontal="center" wrapText="1"/>
      <protection hidden="1"/>
    </xf>
    <xf numFmtId="0" fontId="3" fillId="4" borderId="4" xfId="0" applyFont="1" applyFill="1" applyBorder="1" applyAlignment="1" applyProtection="1">
      <alignment horizontal="center" wrapText="1"/>
      <protection hidden="1"/>
    </xf>
    <xf numFmtId="0" fontId="3" fillId="4" borderId="48" xfId="0" applyFont="1" applyFill="1" applyBorder="1" applyAlignment="1" applyProtection="1">
      <alignment horizontal="center" wrapText="1"/>
      <protection hidden="1"/>
    </xf>
    <xf numFmtId="0" fontId="3" fillId="4" borderId="38" xfId="0" applyFont="1" applyFill="1" applyBorder="1" applyAlignment="1" applyProtection="1">
      <alignment horizontal="center" wrapText="1"/>
      <protection hidden="1"/>
    </xf>
    <xf numFmtId="0" fontId="3" fillId="4" borderId="20" xfId="0" applyFont="1" applyFill="1" applyBorder="1" applyAlignment="1" applyProtection="1">
      <alignment horizontal="center" wrapText="1"/>
      <protection hidden="1"/>
    </xf>
    <xf numFmtId="0" fontId="3" fillId="4" borderId="19" xfId="0" applyFont="1" applyFill="1" applyBorder="1" applyAlignment="1" applyProtection="1">
      <alignment horizontal="center" wrapText="1"/>
      <protection hidden="1"/>
    </xf>
    <xf numFmtId="0" fontId="3" fillId="4" borderId="18" xfId="0" applyFont="1" applyFill="1" applyBorder="1" applyAlignment="1" applyProtection="1">
      <alignment horizontal="center" wrapText="1"/>
      <protection hidden="1"/>
    </xf>
    <xf numFmtId="0" fontId="3" fillId="4" borderId="46" xfId="0" applyFont="1" applyFill="1" applyBorder="1" applyAlignment="1" applyProtection="1">
      <alignment horizontal="left" wrapText="1"/>
      <protection hidden="1"/>
    </xf>
    <xf numFmtId="0" fontId="3" fillId="4" borderId="41" xfId="0" applyFont="1" applyFill="1" applyBorder="1" applyAlignment="1" applyProtection="1">
      <alignment horizontal="left" wrapText="1"/>
      <protection hidden="1"/>
    </xf>
    <xf numFmtId="0" fontId="3" fillId="4" borderId="47" xfId="0" applyFont="1" applyFill="1" applyBorder="1" applyAlignment="1" applyProtection="1">
      <alignment horizontal="left" wrapText="1"/>
      <protection hidden="1"/>
    </xf>
    <xf numFmtId="0" fontId="12" fillId="3" borderId="0" xfId="0" applyFont="1" applyFill="1" applyBorder="1" applyAlignment="1">
      <alignment horizontal="center"/>
    </xf>
    <xf numFmtId="0" fontId="3" fillId="4" borderId="12" xfId="0" applyFont="1" applyFill="1" applyBorder="1" applyAlignment="1" applyProtection="1">
      <alignment horizontal="center" wrapText="1"/>
      <protection hidden="1"/>
    </xf>
    <xf numFmtId="0" fontId="3" fillId="4" borderId="29" xfId="0" applyFont="1" applyFill="1" applyBorder="1" applyAlignment="1" applyProtection="1">
      <alignment horizontal="center" wrapText="1"/>
      <protection hidden="1"/>
    </xf>
    <xf numFmtId="0" fontId="3" fillId="4" borderId="27" xfId="0" applyFont="1" applyFill="1" applyBorder="1" applyAlignment="1" applyProtection="1">
      <alignment horizontal="center" wrapText="1"/>
      <protection hidden="1"/>
    </xf>
    <xf numFmtId="0" fontId="3" fillId="4" borderId="28" xfId="0" applyFont="1" applyFill="1" applyBorder="1" applyAlignment="1" applyProtection="1">
      <alignment horizontal="center" wrapText="1"/>
      <protection hidden="1"/>
    </xf>
    <xf numFmtId="0" fontId="3" fillId="4" borderId="6" xfId="0" quotePrefix="1" applyFont="1" applyFill="1" applyBorder="1" applyAlignment="1" applyProtection="1">
      <alignment horizontal="center" wrapText="1"/>
      <protection hidden="1"/>
    </xf>
    <xf numFmtId="0" fontId="3" fillId="4" borderId="8" xfId="0" quotePrefix="1" applyFont="1" applyFill="1" applyBorder="1" applyAlignment="1" applyProtection="1">
      <alignment horizontal="center" wrapText="1"/>
      <protection hidden="1"/>
    </xf>
    <xf numFmtId="0" fontId="3" fillId="4" borderId="3" xfId="0" applyFont="1" applyFill="1" applyBorder="1" applyAlignment="1" applyProtection="1">
      <alignment horizontal="left" wrapText="1"/>
      <protection hidden="1"/>
    </xf>
    <xf numFmtId="0" fontId="3" fillId="4" borderId="2" xfId="0" applyFont="1" applyFill="1" applyBorder="1" applyAlignment="1" applyProtection="1">
      <alignment horizontal="left" wrapText="1"/>
      <protection hidden="1"/>
    </xf>
    <xf numFmtId="0" fontId="0" fillId="3" borderId="44" xfId="0" applyFont="1" applyFill="1" applyBorder="1" applyAlignment="1">
      <alignment wrapText="1"/>
    </xf>
    <xf numFmtId="0" fontId="3" fillId="4" borderId="42" xfId="0" applyFont="1" applyFill="1" applyBorder="1" applyAlignment="1" applyProtection="1">
      <alignment horizontal="center" wrapText="1"/>
      <protection hidden="1"/>
    </xf>
    <xf numFmtId="0" fontId="3" fillId="4" borderId="37" xfId="0" applyFont="1" applyFill="1" applyBorder="1" applyAlignment="1" applyProtection="1">
      <alignment horizontal="center" wrapText="1"/>
      <protection hidden="1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wrapText="1"/>
    </xf>
    <xf numFmtId="0" fontId="4" fillId="3" borderId="0" xfId="0" quotePrefix="1" applyFont="1" applyFill="1" applyBorder="1" applyAlignment="1">
      <alignment horizontal="left" wrapText="1"/>
    </xf>
    <xf numFmtId="0" fontId="4" fillId="3" borderId="34" xfId="0" quotePrefix="1" applyFont="1" applyFill="1" applyBorder="1" applyAlignment="1">
      <alignment horizontal="left" wrapText="1"/>
    </xf>
    <xf numFmtId="0" fontId="4" fillId="3" borderId="34" xfId="0" applyFont="1" applyFill="1" applyBorder="1" applyAlignment="1">
      <alignment horizontal="left" wrapText="1"/>
    </xf>
    <xf numFmtId="0" fontId="5" fillId="3" borderId="0" xfId="0" applyFont="1" applyFill="1" applyAlignment="1">
      <alignment horizontal="center" vertical="top"/>
    </xf>
    <xf numFmtId="165" fontId="3" fillId="4" borderId="9" xfId="0" applyNumberFormat="1" applyFont="1" applyFill="1" applyBorder="1" applyAlignment="1" applyProtection="1">
      <alignment horizontal="center" wrapText="1"/>
      <protection hidden="1"/>
    </xf>
    <xf numFmtId="165" fontId="3" fillId="4" borderId="10" xfId="0" applyNumberFormat="1" applyFont="1" applyFill="1" applyBorder="1" applyAlignment="1" applyProtection="1">
      <alignment horizontal="center" wrapText="1"/>
      <protection hidden="1"/>
    </xf>
    <xf numFmtId="165" fontId="3" fillId="4" borderId="11" xfId="0" applyNumberFormat="1" applyFont="1" applyFill="1" applyBorder="1" applyAlignment="1" applyProtection="1">
      <alignment horizontal="center" wrapText="1"/>
      <protection hidden="1"/>
    </xf>
    <xf numFmtId="3" fontId="8" fillId="0" borderId="13" xfId="0" applyNumberFormat="1" applyFont="1" applyFill="1" applyBorder="1" applyAlignment="1" applyProtection="1">
      <alignment horizontal="center" vertical="center" wrapText="1"/>
    </xf>
    <xf numFmtId="0" fontId="1" fillId="4" borderId="3" xfId="0" applyFont="1" applyFill="1" applyBorder="1" applyAlignment="1" applyProtection="1">
      <alignment horizontal="left"/>
      <protection hidden="1"/>
    </xf>
    <xf numFmtId="0" fontId="1" fillId="4" borderId="1" xfId="0" applyFont="1" applyFill="1" applyBorder="1" applyAlignment="1" applyProtection="1">
      <alignment horizontal="left"/>
      <protection hidden="1"/>
    </xf>
    <xf numFmtId="0" fontId="5" fillId="3" borderId="0" xfId="0" applyFont="1" applyFill="1" applyBorder="1" applyAlignment="1">
      <alignment horizontal="left" wrapText="1"/>
    </xf>
    <xf numFmtId="0" fontId="3" fillId="4" borderId="3" xfId="0" applyFont="1" applyFill="1" applyBorder="1" applyAlignment="1" applyProtection="1">
      <alignment horizontal="center"/>
      <protection hidden="1"/>
    </xf>
    <xf numFmtId="0" fontId="3" fillId="4" borderId="42" xfId="0" applyFont="1" applyFill="1" applyBorder="1" applyAlignment="1" applyProtection="1">
      <alignment horizontal="center"/>
      <protection hidden="1"/>
    </xf>
    <xf numFmtId="0" fontId="3" fillId="4" borderId="44" xfId="0" applyFont="1" applyFill="1" applyBorder="1" applyAlignment="1" applyProtection="1">
      <alignment horizontal="center"/>
      <protection hidden="1"/>
    </xf>
    <xf numFmtId="165" fontId="3" fillId="4" borderId="18" xfId="0" applyNumberFormat="1" applyFont="1" applyFill="1" applyBorder="1" applyAlignment="1" applyProtection="1">
      <alignment horizontal="center" wrapText="1"/>
      <protection hidden="1"/>
    </xf>
    <xf numFmtId="165" fontId="3" fillId="4" borderId="48" xfId="0" applyNumberFormat="1" applyFont="1" applyFill="1" applyBorder="1" applyAlignment="1" applyProtection="1">
      <alignment horizontal="center" wrapText="1"/>
      <protection hidden="1"/>
    </xf>
    <xf numFmtId="165" fontId="3" fillId="4" borderId="19" xfId="0" applyNumberFormat="1" applyFont="1" applyFill="1" applyBorder="1" applyAlignment="1" applyProtection="1">
      <alignment horizontal="center" wrapText="1"/>
      <protection hidden="1"/>
    </xf>
    <xf numFmtId="165" fontId="3" fillId="4" borderId="7" xfId="0" applyNumberFormat="1" applyFont="1" applyFill="1" applyBorder="1" applyAlignment="1" applyProtection="1">
      <alignment horizontal="center" wrapText="1"/>
      <protection hidden="1"/>
    </xf>
    <xf numFmtId="165" fontId="3" fillId="4" borderId="20" xfId="0" applyNumberFormat="1" applyFont="1" applyFill="1" applyBorder="1" applyAlignment="1" applyProtection="1">
      <alignment horizontal="center" wrapText="1"/>
      <protection hidden="1"/>
    </xf>
    <xf numFmtId="165" fontId="3" fillId="4" borderId="8" xfId="0" applyNumberFormat="1" applyFont="1" applyFill="1" applyBorder="1" applyAlignment="1" applyProtection="1">
      <alignment horizontal="center" wrapText="1"/>
      <protection hidden="1"/>
    </xf>
    <xf numFmtId="165" fontId="3" fillId="4" borderId="42" xfId="0" applyNumberFormat="1" applyFont="1" applyFill="1" applyBorder="1" applyAlignment="1" applyProtection="1">
      <alignment horizontal="center" wrapText="1"/>
      <protection hidden="1"/>
    </xf>
    <xf numFmtId="165" fontId="3" fillId="4" borderId="49" xfId="0" applyNumberFormat="1" applyFont="1" applyFill="1" applyBorder="1" applyAlignment="1" applyProtection="1">
      <alignment horizontal="center" wrapText="1"/>
      <protection hidden="1"/>
    </xf>
    <xf numFmtId="165" fontId="3" fillId="4" borderId="6" xfId="0" applyNumberFormat="1" applyFont="1" applyFill="1" applyBorder="1" applyAlignment="1" applyProtection="1">
      <alignment horizontal="center" wrapText="1"/>
      <protection hidden="1"/>
    </xf>
    <xf numFmtId="165" fontId="3" fillId="4" borderId="5" xfId="0" applyNumberFormat="1" applyFont="1" applyFill="1" applyBorder="1" applyAlignment="1" applyProtection="1">
      <alignment horizontal="center" wrapText="1"/>
      <protection hidden="1"/>
    </xf>
    <xf numFmtId="165" fontId="3" fillId="4" borderId="4" xfId="0" applyNumberFormat="1" applyFont="1" applyFill="1" applyBorder="1" applyAlignment="1" applyProtection="1">
      <alignment horizontal="center" wrapText="1"/>
      <protection hidden="1"/>
    </xf>
    <xf numFmtId="165" fontId="3" fillId="4" borderId="46" xfId="0" applyNumberFormat="1" applyFont="1" applyFill="1" applyBorder="1" applyAlignment="1" applyProtection="1">
      <alignment horizontal="left" wrapText="1"/>
      <protection hidden="1"/>
    </xf>
    <xf numFmtId="165" fontId="3" fillId="4" borderId="41" xfId="0" applyNumberFormat="1" applyFont="1" applyFill="1" applyBorder="1" applyAlignment="1" applyProtection="1">
      <alignment horizontal="left" wrapText="1"/>
      <protection hidden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colors>
    <mruColors>
      <color rgb="FFD7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5"/>
  <sheetViews>
    <sheetView tabSelected="1" zoomScaleNormal="100" zoomScaleSheetLayoutView="70" workbookViewId="0">
      <selection sqref="A1:Y1"/>
    </sheetView>
  </sheetViews>
  <sheetFormatPr defaultRowHeight="15" x14ac:dyDescent="0.25"/>
  <cols>
    <col min="1" max="1" width="27" customWidth="1"/>
    <col min="2" max="2" width="10.7109375" customWidth="1"/>
    <col min="3" max="3" width="11.28515625" customWidth="1"/>
    <col min="4" max="4" width="10.7109375" customWidth="1"/>
    <col min="5" max="5" width="10.140625" customWidth="1"/>
    <col min="6" max="6" width="10.28515625" customWidth="1"/>
    <col min="7" max="7" width="11.140625" customWidth="1"/>
    <col min="8" max="8" width="10.28515625" customWidth="1"/>
    <col min="9" max="9" width="5.7109375" customWidth="1"/>
    <col min="10" max="10" width="25.5703125" customWidth="1"/>
    <col min="11" max="11" width="12.28515625" customWidth="1"/>
    <col min="12" max="12" width="12.140625" customWidth="1"/>
    <col min="13" max="13" width="10.7109375" customWidth="1"/>
    <col min="14" max="14" width="11" customWidth="1"/>
    <col min="15" max="15" width="12" customWidth="1"/>
    <col min="16" max="16" width="13.140625" customWidth="1"/>
    <col min="17" max="17" width="12" customWidth="1"/>
    <col min="18" max="18" width="5.7109375" customWidth="1"/>
    <col min="19" max="19" width="27" customWidth="1"/>
    <col min="20" max="20" width="10.7109375" customWidth="1"/>
    <col min="21" max="21" width="11.28515625" customWidth="1"/>
    <col min="22" max="22" width="10.7109375" customWidth="1"/>
    <col min="23" max="23" width="10.140625" customWidth="1"/>
    <col min="24" max="24" width="10.28515625" customWidth="1"/>
    <col min="25" max="25" width="11.140625" customWidth="1"/>
    <col min="26" max="26" width="10.28515625" customWidth="1"/>
  </cols>
  <sheetData>
    <row r="1" spans="1:26" ht="36.75" customHeight="1" x14ac:dyDescent="0.25">
      <c r="A1" s="161" t="s">
        <v>79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"/>
    </row>
    <row r="2" spans="1:26" ht="21.75" customHeight="1" x14ac:dyDescent="0.25">
      <c r="A2" s="167" t="s">
        <v>80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</row>
    <row r="3" spans="1:26" s="9" customFormat="1" ht="42.75" customHeight="1" x14ac:dyDescent="0.35">
      <c r="A3" s="162" t="s">
        <v>58</v>
      </c>
      <c r="B3" s="162"/>
      <c r="C3" s="162"/>
      <c r="D3" s="162"/>
      <c r="E3" s="162"/>
      <c r="F3" s="162"/>
      <c r="G3" s="162"/>
      <c r="H3" s="162"/>
      <c r="I3" s="8"/>
      <c r="J3" s="149" t="s">
        <v>34</v>
      </c>
      <c r="K3" s="149"/>
      <c r="L3" s="149"/>
      <c r="M3" s="149"/>
      <c r="N3" s="149"/>
      <c r="O3" s="149"/>
      <c r="P3" s="149"/>
      <c r="Q3" s="149"/>
      <c r="R3" s="8"/>
      <c r="S3" s="149" t="s">
        <v>35</v>
      </c>
      <c r="T3" s="149"/>
      <c r="U3" s="149"/>
      <c r="V3" s="149"/>
      <c r="W3" s="149"/>
      <c r="X3" s="149"/>
      <c r="Y3" s="149"/>
      <c r="Z3" s="149"/>
    </row>
    <row r="4" spans="1:26" s="3" customFormat="1" ht="33" customHeight="1" x14ac:dyDescent="0.3">
      <c r="A4" s="163" t="s">
        <v>81</v>
      </c>
      <c r="B4" s="163"/>
      <c r="C4" s="163"/>
      <c r="D4" s="163"/>
      <c r="E4" s="163"/>
      <c r="F4" s="163"/>
      <c r="G4" s="163"/>
      <c r="H4" s="163"/>
      <c r="I4" s="5"/>
      <c r="J4" s="163" t="s">
        <v>81</v>
      </c>
      <c r="K4" s="163"/>
      <c r="L4" s="163"/>
      <c r="M4" s="163"/>
      <c r="N4" s="163"/>
      <c r="O4" s="163"/>
      <c r="P4" s="163"/>
      <c r="Q4" s="163"/>
      <c r="R4" s="5"/>
      <c r="S4" s="163" t="s">
        <v>81</v>
      </c>
      <c r="T4" s="163"/>
      <c r="U4" s="163"/>
      <c r="V4" s="163"/>
      <c r="W4" s="163"/>
      <c r="X4" s="163"/>
      <c r="Y4" s="163"/>
      <c r="Z4" s="163"/>
    </row>
    <row r="5" spans="1:26" s="3" customFormat="1" ht="37.5" customHeight="1" x14ac:dyDescent="0.3">
      <c r="A5" s="164" t="str">
        <f>" - "&amp;D9&amp;" per cent of DES EA/PPS participants were employed around three months following a period of assistance."</f>
        <v xml:space="preserve"> - 31.2 per cent of DES EA/PPS participants were employed around three months following a period of assistance.</v>
      </c>
      <c r="B5" s="163"/>
      <c r="C5" s="163"/>
      <c r="D5" s="163"/>
      <c r="E5" s="163"/>
      <c r="F5" s="163"/>
      <c r="G5" s="163"/>
      <c r="H5" s="163"/>
      <c r="I5" s="5"/>
      <c r="J5" s="164" t="str">
        <f>" - "&amp;M9&amp;" per cent of DES EA/PPS - DMS particpants were employed around three months following a period of assistance."</f>
        <v xml:space="preserve"> - 31.6 per cent of DES EA/PPS - DMS particpants were employed around three months following a period of assistance.</v>
      </c>
      <c r="K5" s="163"/>
      <c r="L5" s="163"/>
      <c r="M5" s="163"/>
      <c r="N5" s="163"/>
      <c r="O5" s="163"/>
      <c r="P5" s="163"/>
      <c r="Q5" s="163"/>
      <c r="R5" s="5"/>
      <c r="S5" s="164" t="str">
        <f>" - "&amp;V9&amp;" per cent of DES EA/PPS - ESS particpants were employed around three months following a period of assistance."</f>
        <v xml:space="preserve"> - 30.9 per cent of DES EA/PPS - ESS particpants were employed around three months following a period of assistance.</v>
      </c>
      <c r="T5" s="163"/>
      <c r="U5" s="163"/>
      <c r="V5" s="163"/>
      <c r="W5" s="163"/>
      <c r="X5" s="163"/>
      <c r="Y5" s="163"/>
      <c r="Z5" s="163"/>
    </row>
    <row r="6" spans="1:26" s="3" customFormat="1" ht="39" customHeight="1" thickBot="1" x14ac:dyDescent="0.35">
      <c r="A6" s="165" t="str">
        <f>" - "&amp;H9&amp;" per cent of DES EA/PPS particpants achieved a positive outcome around three months following a period of assistance, that is they were employed and/or undertaking education and training."</f>
        <v xml:space="preserve"> - 40.9 per cent of DES EA/PPS particpants achieved a positive outcome around three months following a period of assistance, that is they were employed and/or undertaking education and training.</v>
      </c>
      <c r="B6" s="166"/>
      <c r="C6" s="166"/>
      <c r="D6" s="166"/>
      <c r="E6" s="166"/>
      <c r="F6" s="166"/>
      <c r="G6" s="166"/>
      <c r="H6" s="166"/>
      <c r="I6" s="5"/>
      <c r="J6" s="165" t="str">
        <f>" - "&amp;Q9&amp;" per cent of DES EA/PPS - DMS particpants achieved a positive outcome around three months following a period of assistance, that is they were employed and/or undertaking education and training."</f>
        <v xml:space="preserve"> - 40.2 per cent of DES EA/PPS - DMS particpants achieved a positive outcome around three months following a period of assistance, that is they were employed and/or undertaking education and training.</v>
      </c>
      <c r="K6" s="166"/>
      <c r="L6" s="166"/>
      <c r="M6" s="166"/>
      <c r="N6" s="166"/>
      <c r="O6" s="166"/>
      <c r="P6" s="166"/>
      <c r="Q6" s="166"/>
      <c r="R6" s="5"/>
      <c r="S6" s="165" t="str">
        <f>" - "&amp;Z9&amp;" per cent of DES EA/PPS - ESS particpants achieved a positive outcome around three months following a period of assistance, that is they were employed and/or undertaking education and training."</f>
        <v xml:space="preserve"> - 41.5 per cent of DES EA/PPS - ESS particpants achieved a positive outcome around three months following a period of assistance, that is they were employed and/or undertaking education and training.</v>
      </c>
      <c r="T6" s="166"/>
      <c r="U6" s="166"/>
      <c r="V6" s="166"/>
      <c r="W6" s="166"/>
      <c r="X6" s="166"/>
      <c r="Y6" s="166"/>
      <c r="Z6" s="166"/>
    </row>
    <row r="7" spans="1:26" ht="16.5" customHeight="1" x14ac:dyDescent="0.25">
      <c r="A7" s="156"/>
      <c r="B7" s="131" t="s">
        <v>0</v>
      </c>
      <c r="C7" s="132"/>
      <c r="D7" s="133"/>
      <c r="E7" s="150" t="s">
        <v>10</v>
      </c>
      <c r="F7" s="132" t="s">
        <v>23</v>
      </c>
      <c r="G7" s="132" t="s">
        <v>11</v>
      </c>
      <c r="H7" s="133" t="s">
        <v>12</v>
      </c>
      <c r="I7" s="1"/>
      <c r="J7" s="156"/>
      <c r="K7" s="131" t="s">
        <v>0</v>
      </c>
      <c r="L7" s="132"/>
      <c r="M7" s="133"/>
      <c r="N7" s="150" t="s">
        <v>10</v>
      </c>
      <c r="O7" s="132" t="s">
        <v>23</v>
      </c>
      <c r="P7" s="132" t="s">
        <v>11</v>
      </c>
      <c r="Q7" s="133" t="s">
        <v>12</v>
      </c>
      <c r="R7" s="4"/>
      <c r="S7" s="156"/>
      <c r="T7" s="131" t="s">
        <v>0</v>
      </c>
      <c r="U7" s="132"/>
      <c r="V7" s="133"/>
      <c r="W7" s="150" t="s">
        <v>10</v>
      </c>
      <c r="X7" s="132" t="s">
        <v>23</v>
      </c>
      <c r="Y7" s="132" t="s">
        <v>11</v>
      </c>
      <c r="Z7" s="133" t="s">
        <v>12</v>
      </c>
    </row>
    <row r="8" spans="1:26" ht="45" customHeight="1" thickBot="1" x14ac:dyDescent="0.3">
      <c r="A8" s="157"/>
      <c r="B8" s="28" t="s">
        <v>7</v>
      </c>
      <c r="C8" s="29" t="s">
        <v>8</v>
      </c>
      <c r="D8" s="30" t="s">
        <v>9</v>
      </c>
      <c r="E8" s="151"/>
      <c r="F8" s="152"/>
      <c r="G8" s="152"/>
      <c r="H8" s="153"/>
      <c r="I8" s="1"/>
      <c r="J8" s="157"/>
      <c r="K8" s="28" t="s">
        <v>7</v>
      </c>
      <c r="L8" s="29" t="s">
        <v>8</v>
      </c>
      <c r="M8" s="30" t="s">
        <v>9</v>
      </c>
      <c r="N8" s="151"/>
      <c r="O8" s="152"/>
      <c r="P8" s="152"/>
      <c r="Q8" s="153"/>
      <c r="R8" s="4"/>
      <c r="S8" s="157"/>
      <c r="T8" s="28" t="s">
        <v>7</v>
      </c>
      <c r="U8" s="29" t="s">
        <v>8</v>
      </c>
      <c r="V8" s="30" t="s">
        <v>9</v>
      </c>
      <c r="W8" s="151"/>
      <c r="X8" s="152"/>
      <c r="Y8" s="152"/>
      <c r="Z8" s="153"/>
    </row>
    <row r="9" spans="1:26" ht="18" customHeight="1" thickBot="1" x14ac:dyDescent="0.3">
      <c r="A9" s="31" t="s">
        <v>54</v>
      </c>
      <c r="B9" s="32">
        <v>6.3</v>
      </c>
      <c r="C9" s="33">
        <v>24.8</v>
      </c>
      <c r="D9" s="34">
        <v>31.2</v>
      </c>
      <c r="E9" s="35">
        <v>41.2</v>
      </c>
      <c r="F9" s="33">
        <v>27.7</v>
      </c>
      <c r="G9" s="33">
        <v>13.2</v>
      </c>
      <c r="H9" s="34">
        <v>40.9</v>
      </c>
      <c r="I9" s="1"/>
      <c r="J9" s="31" t="s">
        <v>55</v>
      </c>
      <c r="K9" s="32">
        <v>7.6</v>
      </c>
      <c r="L9" s="33">
        <v>24</v>
      </c>
      <c r="M9" s="34">
        <v>31.6</v>
      </c>
      <c r="N9" s="32">
        <v>40.5</v>
      </c>
      <c r="O9" s="33">
        <v>27.9</v>
      </c>
      <c r="P9" s="33">
        <v>11.5</v>
      </c>
      <c r="Q9" s="34">
        <v>40.200000000000003</v>
      </c>
      <c r="R9" s="14"/>
      <c r="S9" s="31" t="s">
        <v>56</v>
      </c>
      <c r="T9" s="32">
        <v>5.3</v>
      </c>
      <c r="U9" s="33">
        <v>25.6</v>
      </c>
      <c r="V9" s="34">
        <v>30.9</v>
      </c>
      <c r="W9" s="35">
        <v>41.7</v>
      </c>
      <c r="X9" s="33">
        <v>27.4</v>
      </c>
      <c r="Y9" s="33">
        <v>14.7</v>
      </c>
      <c r="Z9" s="34">
        <v>41.5</v>
      </c>
    </row>
    <row r="10" spans="1:26" ht="18" customHeight="1" x14ac:dyDescent="0.25">
      <c r="A10" s="36" t="s">
        <v>42</v>
      </c>
      <c r="B10" s="37">
        <v>6.3</v>
      </c>
      <c r="C10" s="38">
        <v>17.600000000000001</v>
      </c>
      <c r="D10" s="39">
        <v>23.9</v>
      </c>
      <c r="E10" s="40">
        <v>48.1</v>
      </c>
      <c r="F10" s="38">
        <v>28</v>
      </c>
      <c r="G10" s="38">
        <v>11.4</v>
      </c>
      <c r="H10" s="39">
        <v>32.299999999999997</v>
      </c>
      <c r="I10" s="1"/>
      <c r="J10" s="36" t="s">
        <v>42</v>
      </c>
      <c r="K10" s="37" t="s">
        <v>78</v>
      </c>
      <c r="L10" s="38" t="s">
        <v>78</v>
      </c>
      <c r="M10" s="39">
        <v>22.9</v>
      </c>
      <c r="N10" s="40">
        <v>51.2</v>
      </c>
      <c r="O10" s="38">
        <v>25.9</v>
      </c>
      <c r="P10" s="38">
        <v>9.4</v>
      </c>
      <c r="Q10" s="39">
        <v>29.3</v>
      </c>
      <c r="R10" s="14"/>
      <c r="S10" s="36" t="s">
        <v>42</v>
      </c>
      <c r="T10" s="37">
        <v>5.5</v>
      </c>
      <c r="U10" s="38">
        <v>18.600000000000001</v>
      </c>
      <c r="V10" s="39">
        <v>24.1</v>
      </c>
      <c r="W10" s="40">
        <v>45.7</v>
      </c>
      <c r="X10" s="38">
        <v>30.2</v>
      </c>
      <c r="Y10" s="38">
        <v>12.7</v>
      </c>
      <c r="Z10" s="39">
        <v>33.9</v>
      </c>
    </row>
    <row r="11" spans="1:26" ht="18" customHeight="1" x14ac:dyDescent="0.25">
      <c r="A11" s="41" t="s">
        <v>43</v>
      </c>
      <c r="B11" s="42">
        <v>8.6</v>
      </c>
      <c r="C11" s="43">
        <v>22.9</v>
      </c>
      <c r="D11" s="44">
        <v>31.5</v>
      </c>
      <c r="E11" s="74">
        <v>43.9</v>
      </c>
      <c r="F11" s="43">
        <v>24.6</v>
      </c>
      <c r="G11" s="43">
        <v>10.8</v>
      </c>
      <c r="H11" s="44">
        <v>39.200000000000003</v>
      </c>
      <c r="I11" s="1"/>
      <c r="J11" s="41" t="s">
        <v>43</v>
      </c>
      <c r="K11" s="42">
        <v>10.199999999999999</v>
      </c>
      <c r="L11" s="43">
        <v>20.2</v>
      </c>
      <c r="M11" s="44">
        <v>30.4</v>
      </c>
      <c r="N11" s="74">
        <v>44.6</v>
      </c>
      <c r="O11" s="43">
        <v>25</v>
      </c>
      <c r="P11" s="43">
        <v>8.4</v>
      </c>
      <c r="Q11" s="44">
        <v>36.799999999999997</v>
      </c>
      <c r="R11" s="14"/>
      <c r="S11" s="41" t="s">
        <v>43</v>
      </c>
      <c r="T11" s="42">
        <v>7.2</v>
      </c>
      <c r="U11" s="43">
        <v>25.2</v>
      </c>
      <c r="V11" s="44">
        <v>32.4</v>
      </c>
      <c r="W11" s="74">
        <v>43.4</v>
      </c>
      <c r="X11" s="43">
        <v>24.2</v>
      </c>
      <c r="Y11" s="43">
        <v>12.7</v>
      </c>
      <c r="Z11" s="44">
        <v>41.2</v>
      </c>
    </row>
    <row r="12" spans="1:26" ht="18" customHeight="1" x14ac:dyDescent="0.25">
      <c r="A12" s="41" t="s">
        <v>44</v>
      </c>
      <c r="B12" s="42">
        <v>3.9</v>
      </c>
      <c r="C12" s="43">
        <v>26.8</v>
      </c>
      <c r="D12" s="44">
        <v>30.7</v>
      </c>
      <c r="E12" s="74">
        <v>38.1</v>
      </c>
      <c r="F12" s="43">
        <v>31.1</v>
      </c>
      <c r="G12" s="43">
        <v>15.9</v>
      </c>
      <c r="H12" s="44">
        <v>42.7</v>
      </c>
      <c r="I12" s="1"/>
      <c r="J12" s="41" t="s">
        <v>44</v>
      </c>
      <c r="K12" s="42">
        <v>4.9000000000000004</v>
      </c>
      <c r="L12" s="43">
        <v>27.8</v>
      </c>
      <c r="M12" s="44">
        <v>32.700000000000003</v>
      </c>
      <c r="N12" s="74">
        <v>36.4</v>
      </c>
      <c r="O12" s="43">
        <v>30.9</v>
      </c>
      <c r="P12" s="43">
        <v>14.7</v>
      </c>
      <c r="Q12" s="44">
        <v>43.6</v>
      </c>
      <c r="R12" s="14"/>
      <c r="S12" s="41" t="s">
        <v>44</v>
      </c>
      <c r="T12" s="42">
        <v>3</v>
      </c>
      <c r="U12" s="43">
        <v>26</v>
      </c>
      <c r="V12" s="44">
        <v>29</v>
      </c>
      <c r="W12" s="74">
        <v>39.6</v>
      </c>
      <c r="X12" s="43">
        <v>31.4</v>
      </c>
      <c r="Y12" s="43">
        <v>17.2</v>
      </c>
      <c r="Z12" s="44">
        <v>41.9</v>
      </c>
    </row>
    <row r="13" spans="1:26" ht="18" customHeight="1" x14ac:dyDescent="0.25">
      <c r="A13" s="41" t="s">
        <v>45</v>
      </c>
      <c r="B13" s="42">
        <v>6.5</v>
      </c>
      <c r="C13" s="43">
        <v>33.6</v>
      </c>
      <c r="D13" s="44">
        <v>40.1</v>
      </c>
      <c r="E13" s="74">
        <v>43.9</v>
      </c>
      <c r="F13" s="43">
        <v>16</v>
      </c>
      <c r="G13" s="43">
        <v>30</v>
      </c>
      <c r="H13" s="44">
        <v>58.5</v>
      </c>
      <c r="I13" s="1"/>
      <c r="J13" s="41" t="s">
        <v>45</v>
      </c>
      <c r="K13" s="42">
        <v>10.199999999999999</v>
      </c>
      <c r="L13" s="43">
        <v>29.8</v>
      </c>
      <c r="M13" s="44">
        <v>40</v>
      </c>
      <c r="N13" s="74">
        <v>45.7</v>
      </c>
      <c r="O13" s="43">
        <v>14.4</v>
      </c>
      <c r="P13" s="43">
        <v>28.8</v>
      </c>
      <c r="Q13" s="44">
        <v>55.7</v>
      </c>
      <c r="R13" s="14"/>
      <c r="S13" s="41" t="s">
        <v>45</v>
      </c>
      <c r="T13" s="42">
        <v>5.8</v>
      </c>
      <c r="U13" s="43">
        <v>34.299999999999997</v>
      </c>
      <c r="V13" s="44">
        <v>40.1</v>
      </c>
      <c r="W13" s="74">
        <v>43.5</v>
      </c>
      <c r="X13" s="43">
        <v>16.3</v>
      </c>
      <c r="Y13" s="43">
        <v>30.3</v>
      </c>
      <c r="Z13" s="44">
        <v>59.1</v>
      </c>
    </row>
    <row r="14" spans="1:26" ht="18" customHeight="1" x14ac:dyDescent="0.25">
      <c r="A14" s="41" t="s">
        <v>46</v>
      </c>
      <c r="B14" s="42">
        <v>4.3</v>
      </c>
      <c r="C14" s="43">
        <v>20.2</v>
      </c>
      <c r="D14" s="44">
        <v>24.6</v>
      </c>
      <c r="E14" s="74">
        <v>38.6</v>
      </c>
      <c r="F14" s="43">
        <v>36.9</v>
      </c>
      <c r="G14" s="43">
        <v>8.1</v>
      </c>
      <c r="H14" s="44">
        <v>31.2</v>
      </c>
      <c r="I14" s="1"/>
      <c r="J14" s="41" t="s">
        <v>46</v>
      </c>
      <c r="K14" s="42">
        <v>5.3</v>
      </c>
      <c r="L14" s="43">
        <v>21.8</v>
      </c>
      <c r="M14" s="44">
        <v>27.1</v>
      </c>
      <c r="N14" s="74">
        <v>38.200000000000003</v>
      </c>
      <c r="O14" s="43">
        <v>34.700000000000003</v>
      </c>
      <c r="P14" s="43">
        <v>8.1999999999999993</v>
      </c>
      <c r="Q14" s="44">
        <v>33.6</v>
      </c>
      <c r="R14" s="14"/>
      <c r="S14" s="41" t="s">
        <v>46</v>
      </c>
      <c r="T14" s="42">
        <v>3.2</v>
      </c>
      <c r="U14" s="43">
        <v>18.2</v>
      </c>
      <c r="V14" s="44">
        <v>21.4</v>
      </c>
      <c r="W14" s="74">
        <v>38.9</v>
      </c>
      <c r="X14" s="43">
        <v>39.700000000000003</v>
      </c>
      <c r="Y14" s="43">
        <v>8</v>
      </c>
      <c r="Z14" s="44">
        <v>28.3</v>
      </c>
    </row>
    <row r="15" spans="1:26" ht="18" customHeight="1" x14ac:dyDescent="0.25">
      <c r="A15" s="41" t="s">
        <v>47</v>
      </c>
      <c r="B15" s="42">
        <v>7.7</v>
      </c>
      <c r="C15" s="43">
        <v>27.8</v>
      </c>
      <c r="D15" s="44">
        <v>35.5</v>
      </c>
      <c r="E15" s="74">
        <v>36.9</v>
      </c>
      <c r="F15" s="43">
        <v>27.6</v>
      </c>
      <c r="G15" s="43">
        <v>14.9</v>
      </c>
      <c r="H15" s="44">
        <v>45.8</v>
      </c>
      <c r="I15" s="1"/>
      <c r="J15" s="41" t="s">
        <v>47</v>
      </c>
      <c r="K15" s="42">
        <v>9.5</v>
      </c>
      <c r="L15" s="43">
        <v>25.5</v>
      </c>
      <c r="M15" s="44">
        <v>35</v>
      </c>
      <c r="N15" s="74">
        <v>35.4</v>
      </c>
      <c r="O15" s="43">
        <v>29.6</v>
      </c>
      <c r="P15" s="43">
        <v>12.4</v>
      </c>
      <c r="Q15" s="44">
        <v>43.8</v>
      </c>
      <c r="R15" s="14"/>
      <c r="S15" s="41" t="s">
        <v>47</v>
      </c>
      <c r="T15" s="42">
        <v>6.5</v>
      </c>
      <c r="U15" s="43">
        <v>29.5</v>
      </c>
      <c r="V15" s="44">
        <v>36</v>
      </c>
      <c r="W15" s="74">
        <v>38</v>
      </c>
      <c r="X15" s="43">
        <v>26</v>
      </c>
      <c r="Y15" s="43">
        <v>16.8</v>
      </c>
      <c r="Z15" s="44">
        <v>47.4</v>
      </c>
    </row>
    <row r="16" spans="1:26" ht="18" customHeight="1" x14ac:dyDescent="0.25">
      <c r="A16" s="41" t="s">
        <v>48</v>
      </c>
      <c r="B16" s="42">
        <v>7.2</v>
      </c>
      <c r="C16" s="43">
        <v>23.7</v>
      </c>
      <c r="D16" s="44">
        <v>30.9</v>
      </c>
      <c r="E16" s="74">
        <v>37.700000000000003</v>
      </c>
      <c r="F16" s="43">
        <v>31.4</v>
      </c>
      <c r="G16" s="43">
        <v>13.2</v>
      </c>
      <c r="H16" s="44">
        <v>40.9</v>
      </c>
      <c r="I16" s="1"/>
      <c r="J16" s="41" t="s">
        <v>48</v>
      </c>
      <c r="K16" s="42">
        <v>8.8000000000000007</v>
      </c>
      <c r="L16" s="43">
        <v>23.7</v>
      </c>
      <c r="M16" s="44">
        <v>32.5</v>
      </c>
      <c r="N16" s="74">
        <v>37.200000000000003</v>
      </c>
      <c r="O16" s="43">
        <v>30.3</v>
      </c>
      <c r="P16" s="43">
        <v>13</v>
      </c>
      <c r="Q16" s="44">
        <v>42.4</v>
      </c>
      <c r="R16" s="14"/>
      <c r="S16" s="41" t="s">
        <v>48</v>
      </c>
      <c r="T16" s="42">
        <v>5.0999999999999996</v>
      </c>
      <c r="U16" s="43">
        <v>23.4</v>
      </c>
      <c r="V16" s="44">
        <v>28.5</v>
      </c>
      <c r="W16" s="74">
        <v>38.4</v>
      </c>
      <c r="X16" s="43">
        <v>33.1</v>
      </c>
      <c r="Y16" s="43">
        <v>13.5</v>
      </c>
      <c r="Z16" s="44">
        <v>38.6</v>
      </c>
    </row>
    <row r="17" spans="1:26" ht="18" customHeight="1" x14ac:dyDescent="0.25">
      <c r="A17" s="41" t="s">
        <v>49</v>
      </c>
      <c r="B17" s="42">
        <v>6.7</v>
      </c>
      <c r="C17" s="43">
        <v>21.4</v>
      </c>
      <c r="D17" s="44">
        <v>28.1</v>
      </c>
      <c r="E17" s="74">
        <v>43.6</v>
      </c>
      <c r="F17" s="43">
        <v>28.2</v>
      </c>
      <c r="G17" s="43">
        <v>12.1</v>
      </c>
      <c r="H17" s="44">
        <v>37.5</v>
      </c>
      <c r="I17" s="1"/>
      <c r="J17" s="41" t="s">
        <v>49</v>
      </c>
      <c r="K17" s="42">
        <v>7.5</v>
      </c>
      <c r="L17" s="43">
        <v>22.5</v>
      </c>
      <c r="M17" s="44">
        <v>30</v>
      </c>
      <c r="N17" s="74">
        <v>43.6</v>
      </c>
      <c r="O17" s="43">
        <v>26.4</v>
      </c>
      <c r="P17" s="43">
        <v>9.4</v>
      </c>
      <c r="Q17" s="44">
        <v>36.700000000000003</v>
      </c>
      <c r="R17" s="14"/>
      <c r="S17" s="41" t="s">
        <v>49</v>
      </c>
      <c r="T17" s="42">
        <v>6.1</v>
      </c>
      <c r="U17" s="43">
        <v>20</v>
      </c>
      <c r="V17" s="44">
        <v>26.1</v>
      </c>
      <c r="W17" s="74">
        <v>44.2</v>
      </c>
      <c r="X17" s="43">
        <v>29.8</v>
      </c>
      <c r="Y17" s="43">
        <v>15.5</v>
      </c>
      <c r="Z17" s="44">
        <v>38.6</v>
      </c>
    </row>
    <row r="18" spans="1:26" ht="18" customHeight="1" x14ac:dyDescent="0.25">
      <c r="A18" s="41" t="s">
        <v>50</v>
      </c>
      <c r="B18" s="75">
        <v>3.2</v>
      </c>
      <c r="C18" s="78">
        <v>21.1</v>
      </c>
      <c r="D18" s="79">
        <v>24.4</v>
      </c>
      <c r="E18" s="80">
        <v>49.8</v>
      </c>
      <c r="F18" s="78">
        <v>25.8</v>
      </c>
      <c r="G18" s="78">
        <v>10.199999999999999</v>
      </c>
      <c r="H18" s="76">
        <v>32.700000000000003</v>
      </c>
      <c r="I18" s="1"/>
      <c r="J18" s="41" t="s">
        <v>50</v>
      </c>
      <c r="K18" s="42">
        <v>3.9</v>
      </c>
      <c r="L18" s="43">
        <v>22.1</v>
      </c>
      <c r="M18" s="44">
        <v>26</v>
      </c>
      <c r="N18" s="74">
        <v>49.6</v>
      </c>
      <c r="O18" s="43">
        <v>24.4</v>
      </c>
      <c r="P18" s="43">
        <v>9.8000000000000007</v>
      </c>
      <c r="Q18" s="44">
        <v>34.1</v>
      </c>
      <c r="R18" s="14"/>
      <c r="S18" s="41" t="s">
        <v>50</v>
      </c>
      <c r="T18" s="42">
        <v>2.6</v>
      </c>
      <c r="U18" s="43">
        <v>20.2</v>
      </c>
      <c r="V18" s="44">
        <v>22.8</v>
      </c>
      <c r="W18" s="74">
        <v>50</v>
      </c>
      <c r="X18" s="43">
        <v>27.3</v>
      </c>
      <c r="Y18" s="43">
        <v>10.5</v>
      </c>
      <c r="Z18" s="44">
        <v>31.4</v>
      </c>
    </row>
    <row r="19" spans="1:26" ht="18" customHeight="1" x14ac:dyDescent="0.25">
      <c r="A19" s="41" t="s">
        <v>51</v>
      </c>
      <c r="B19" s="42">
        <v>6.5</v>
      </c>
      <c r="C19" s="43">
        <v>22.6</v>
      </c>
      <c r="D19" s="44">
        <v>29.2</v>
      </c>
      <c r="E19" s="74">
        <v>41.7</v>
      </c>
      <c r="F19" s="43">
        <v>29.1</v>
      </c>
      <c r="G19" s="43">
        <v>10.8</v>
      </c>
      <c r="H19" s="44">
        <v>37.5</v>
      </c>
      <c r="I19" s="1"/>
      <c r="J19" s="41" t="s">
        <v>51</v>
      </c>
      <c r="K19" s="42">
        <v>7.6</v>
      </c>
      <c r="L19" s="43">
        <v>23.8</v>
      </c>
      <c r="M19" s="44">
        <v>31.4</v>
      </c>
      <c r="N19" s="74">
        <v>40.5</v>
      </c>
      <c r="O19" s="43">
        <v>28</v>
      </c>
      <c r="P19" s="43">
        <v>10.4</v>
      </c>
      <c r="Q19" s="44">
        <v>39.4</v>
      </c>
      <c r="R19" s="14"/>
      <c r="S19" s="41" t="s">
        <v>51</v>
      </c>
      <c r="T19" s="42">
        <v>5.2</v>
      </c>
      <c r="U19" s="43">
        <v>21.1</v>
      </c>
      <c r="V19" s="44">
        <v>26.2</v>
      </c>
      <c r="W19" s="74">
        <v>43.2</v>
      </c>
      <c r="X19" s="43">
        <v>30.5</v>
      </c>
      <c r="Y19" s="43">
        <v>11.4</v>
      </c>
      <c r="Z19" s="44">
        <v>35</v>
      </c>
    </row>
    <row r="20" spans="1:26" ht="18" customHeight="1" x14ac:dyDescent="0.25">
      <c r="A20" s="41" t="s">
        <v>52</v>
      </c>
      <c r="B20" s="42">
        <v>5.0999999999999996</v>
      </c>
      <c r="C20" s="43">
        <v>23.9</v>
      </c>
      <c r="D20" s="44">
        <v>29</v>
      </c>
      <c r="E20" s="74">
        <v>42.9</v>
      </c>
      <c r="F20" s="43">
        <v>28.2</v>
      </c>
      <c r="G20" s="43">
        <v>12.1</v>
      </c>
      <c r="H20" s="44">
        <v>38.4</v>
      </c>
      <c r="I20" s="1"/>
      <c r="J20" s="41" t="s">
        <v>52</v>
      </c>
      <c r="K20" s="42">
        <v>6.1</v>
      </c>
      <c r="L20" s="43">
        <v>22.9</v>
      </c>
      <c r="M20" s="44">
        <v>29</v>
      </c>
      <c r="N20" s="74">
        <v>42.8</v>
      </c>
      <c r="O20" s="43">
        <v>28.2</v>
      </c>
      <c r="P20" s="43">
        <v>10.8</v>
      </c>
      <c r="Q20" s="44">
        <v>37.5</v>
      </c>
      <c r="R20" s="14"/>
      <c r="S20" s="41" t="s">
        <v>52</v>
      </c>
      <c r="T20" s="42">
        <v>4.4000000000000004</v>
      </c>
      <c r="U20" s="43">
        <v>24.7</v>
      </c>
      <c r="V20" s="44">
        <v>29.1</v>
      </c>
      <c r="W20" s="74">
        <v>42.8</v>
      </c>
      <c r="X20" s="43">
        <v>28.2</v>
      </c>
      <c r="Y20" s="43">
        <v>13</v>
      </c>
      <c r="Z20" s="44">
        <v>39</v>
      </c>
    </row>
    <row r="21" spans="1:26" ht="18" customHeight="1" x14ac:dyDescent="0.25">
      <c r="A21" s="41" t="s">
        <v>53</v>
      </c>
      <c r="B21" s="42">
        <v>13.1</v>
      </c>
      <c r="C21" s="43">
        <v>37.700000000000003</v>
      </c>
      <c r="D21" s="44">
        <v>50.9</v>
      </c>
      <c r="E21" s="74">
        <v>32.799999999999997</v>
      </c>
      <c r="F21" s="43">
        <v>16.3</v>
      </c>
      <c r="G21" s="43">
        <v>22.9</v>
      </c>
      <c r="H21" s="44">
        <v>62</v>
      </c>
      <c r="I21" s="1"/>
      <c r="J21" s="41" t="s">
        <v>53</v>
      </c>
      <c r="K21" s="42">
        <v>15</v>
      </c>
      <c r="L21" s="43">
        <v>28.5</v>
      </c>
      <c r="M21" s="44">
        <v>43.4</v>
      </c>
      <c r="N21" s="74">
        <v>33.4</v>
      </c>
      <c r="O21" s="43">
        <v>23.2</v>
      </c>
      <c r="P21" s="43">
        <v>14.9</v>
      </c>
      <c r="Q21" s="44">
        <v>51.3</v>
      </c>
      <c r="R21" s="14"/>
      <c r="S21" s="41" t="s">
        <v>53</v>
      </c>
      <c r="T21" s="42">
        <v>12.6</v>
      </c>
      <c r="U21" s="43">
        <v>40.6</v>
      </c>
      <c r="V21" s="44">
        <v>53.2</v>
      </c>
      <c r="W21" s="74">
        <v>32.700000000000003</v>
      </c>
      <c r="X21" s="43">
        <v>14.2</v>
      </c>
      <c r="Y21" s="43">
        <v>25.3</v>
      </c>
      <c r="Z21" s="44">
        <v>65.3</v>
      </c>
    </row>
    <row r="22" spans="1:26" ht="18" customHeight="1" x14ac:dyDescent="0.25">
      <c r="A22" s="41" t="s">
        <v>61</v>
      </c>
      <c r="B22" s="42">
        <v>5.6</v>
      </c>
      <c r="C22" s="43">
        <v>22.1</v>
      </c>
      <c r="D22" s="44">
        <v>27.7</v>
      </c>
      <c r="E22" s="42">
        <v>40.299999999999997</v>
      </c>
      <c r="F22" s="43">
        <v>32</v>
      </c>
      <c r="G22" s="43">
        <v>10.199999999999999</v>
      </c>
      <c r="H22" s="44">
        <v>35.9</v>
      </c>
      <c r="I22" s="1"/>
      <c r="J22" s="41" t="s">
        <v>61</v>
      </c>
      <c r="K22" s="42">
        <v>6.9</v>
      </c>
      <c r="L22" s="43">
        <v>23.3</v>
      </c>
      <c r="M22" s="44">
        <v>30.2</v>
      </c>
      <c r="N22" s="74">
        <v>40</v>
      </c>
      <c r="O22" s="43">
        <v>29.8</v>
      </c>
      <c r="P22" s="43">
        <v>9.9</v>
      </c>
      <c r="Q22" s="44">
        <v>38</v>
      </c>
      <c r="R22" s="14"/>
      <c r="S22" s="41" t="s">
        <v>61</v>
      </c>
      <c r="T22" s="42">
        <v>3.6</v>
      </c>
      <c r="U22" s="43">
        <v>20.3</v>
      </c>
      <c r="V22" s="44">
        <v>23.9</v>
      </c>
      <c r="W22" s="42">
        <v>40.6</v>
      </c>
      <c r="X22" s="43">
        <v>35.5</v>
      </c>
      <c r="Y22" s="43">
        <v>10.5</v>
      </c>
      <c r="Z22" s="44">
        <v>32.5</v>
      </c>
    </row>
    <row r="23" spans="1:26" ht="18" customHeight="1" x14ac:dyDescent="0.25">
      <c r="A23" s="41" t="s">
        <v>62</v>
      </c>
      <c r="B23" s="42">
        <v>7</v>
      </c>
      <c r="C23" s="43">
        <v>24.2</v>
      </c>
      <c r="D23" s="44">
        <v>31.2</v>
      </c>
      <c r="E23" s="42">
        <v>41.7</v>
      </c>
      <c r="F23" s="43">
        <v>27.2</v>
      </c>
      <c r="G23" s="43">
        <v>14.6</v>
      </c>
      <c r="H23" s="44">
        <v>42</v>
      </c>
      <c r="I23" s="1"/>
      <c r="J23" s="41" t="s">
        <v>62</v>
      </c>
      <c r="K23" s="42">
        <v>8.3000000000000007</v>
      </c>
      <c r="L23" s="43">
        <v>25</v>
      </c>
      <c r="M23" s="44">
        <v>33.299999999999997</v>
      </c>
      <c r="N23" s="74">
        <v>41.2</v>
      </c>
      <c r="O23" s="43">
        <v>25.6</v>
      </c>
      <c r="P23" s="43">
        <v>13.8</v>
      </c>
      <c r="Q23" s="44">
        <v>43.3</v>
      </c>
      <c r="R23" s="14"/>
      <c r="S23" s="41" t="s">
        <v>62</v>
      </c>
      <c r="T23" s="42">
        <v>5.9</v>
      </c>
      <c r="U23" s="43">
        <v>23.7</v>
      </c>
      <c r="V23" s="44">
        <v>29.5</v>
      </c>
      <c r="W23" s="42">
        <v>41.9</v>
      </c>
      <c r="X23" s="43">
        <v>28.6</v>
      </c>
      <c r="Y23" s="43">
        <v>15.3</v>
      </c>
      <c r="Z23" s="44">
        <v>41</v>
      </c>
    </row>
    <row r="24" spans="1:26" ht="18" customHeight="1" x14ac:dyDescent="0.25">
      <c r="A24" s="41" t="s">
        <v>63</v>
      </c>
      <c r="B24" s="42">
        <v>3.4</v>
      </c>
      <c r="C24" s="43">
        <v>38.299999999999997</v>
      </c>
      <c r="D24" s="44">
        <v>41.7</v>
      </c>
      <c r="E24" s="42">
        <v>44</v>
      </c>
      <c r="F24" s="43">
        <v>14.2</v>
      </c>
      <c r="G24" s="43">
        <v>18.399999999999999</v>
      </c>
      <c r="H24" s="44">
        <v>52.4</v>
      </c>
      <c r="I24" s="1"/>
      <c r="J24" s="41" t="s">
        <v>63</v>
      </c>
      <c r="K24" s="42" t="s">
        <v>78</v>
      </c>
      <c r="L24" s="43" t="s">
        <v>78</v>
      </c>
      <c r="M24" s="44" t="s">
        <v>78</v>
      </c>
      <c r="N24" s="74">
        <v>54</v>
      </c>
      <c r="O24" s="43" t="s">
        <v>78</v>
      </c>
      <c r="P24" s="43" t="s">
        <v>78</v>
      </c>
      <c r="Q24" s="44" t="s">
        <v>78</v>
      </c>
      <c r="R24" s="14"/>
      <c r="S24" s="41" t="s">
        <v>63</v>
      </c>
      <c r="T24" s="42">
        <v>3.5</v>
      </c>
      <c r="U24" s="43">
        <v>38.4</v>
      </c>
      <c r="V24" s="44">
        <v>41.9</v>
      </c>
      <c r="W24" s="42">
        <v>43.7</v>
      </c>
      <c r="X24" s="43">
        <v>14.4</v>
      </c>
      <c r="Y24" s="43">
        <v>18.5</v>
      </c>
      <c r="Z24" s="44">
        <v>52.7</v>
      </c>
    </row>
    <row r="25" spans="1:26" ht="18" customHeight="1" x14ac:dyDescent="0.25">
      <c r="A25" s="41" t="s">
        <v>64</v>
      </c>
      <c r="B25" s="42">
        <v>8.6</v>
      </c>
      <c r="C25" s="43">
        <v>28.4</v>
      </c>
      <c r="D25" s="44">
        <v>37</v>
      </c>
      <c r="E25" s="42">
        <v>49.2</v>
      </c>
      <c r="F25" s="43">
        <v>13.8</v>
      </c>
      <c r="G25" s="43">
        <v>16.7</v>
      </c>
      <c r="H25" s="44">
        <v>49.1</v>
      </c>
      <c r="I25" s="1"/>
      <c r="J25" s="41" t="s">
        <v>64</v>
      </c>
      <c r="K25" s="42" t="s">
        <v>78</v>
      </c>
      <c r="L25" s="43" t="s">
        <v>78</v>
      </c>
      <c r="M25" s="44">
        <v>47.8</v>
      </c>
      <c r="N25" s="74" t="s">
        <v>78</v>
      </c>
      <c r="O25" s="43" t="s">
        <v>78</v>
      </c>
      <c r="P25" s="43" t="s">
        <v>78</v>
      </c>
      <c r="Q25" s="44">
        <v>62</v>
      </c>
      <c r="R25" s="14"/>
      <c r="S25" s="41" t="s">
        <v>64</v>
      </c>
      <c r="T25" s="42">
        <v>7.6</v>
      </c>
      <c r="U25" s="43">
        <v>27.6</v>
      </c>
      <c r="V25" s="44">
        <v>35.200000000000003</v>
      </c>
      <c r="W25" s="42">
        <v>50.5</v>
      </c>
      <c r="X25" s="43">
        <v>14.3</v>
      </c>
      <c r="Y25" s="43">
        <v>15.6</v>
      </c>
      <c r="Z25" s="44">
        <v>47</v>
      </c>
    </row>
    <row r="26" spans="1:26" ht="18" customHeight="1" x14ac:dyDescent="0.25">
      <c r="A26" s="41" t="s">
        <v>65</v>
      </c>
      <c r="B26" s="42">
        <v>6.4</v>
      </c>
      <c r="C26" s="43">
        <v>26.7</v>
      </c>
      <c r="D26" s="44">
        <v>33</v>
      </c>
      <c r="E26" s="42">
        <v>39.6</v>
      </c>
      <c r="F26" s="43">
        <v>27.4</v>
      </c>
      <c r="G26" s="43">
        <v>12.9</v>
      </c>
      <c r="H26" s="44">
        <v>41.9</v>
      </c>
      <c r="I26" s="1"/>
      <c r="J26" s="41" t="s">
        <v>65</v>
      </c>
      <c r="K26" s="42">
        <v>9.6999999999999993</v>
      </c>
      <c r="L26" s="43">
        <v>20.399999999999999</v>
      </c>
      <c r="M26" s="44">
        <v>30.1</v>
      </c>
      <c r="N26" s="74">
        <v>41.8</v>
      </c>
      <c r="O26" s="43">
        <v>28.1</v>
      </c>
      <c r="P26" s="43">
        <v>9.8000000000000007</v>
      </c>
      <c r="Q26" s="44">
        <v>36.5</v>
      </c>
      <c r="R26" s="14"/>
      <c r="S26" s="41" t="s">
        <v>65</v>
      </c>
      <c r="T26" s="42">
        <v>4.3</v>
      </c>
      <c r="U26" s="43">
        <v>30.5</v>
      </c>
      <c r="V26" s="44">
        <v>34.799999999999997</v>
      </c>
      <c r="W26" s="42">
        <v>38.299999999999997</v>
      </c>
      <c r="X26" s="43">
        <v>26.9</v>
      </c>
      <c r="Y26" s="43">
        <v>14.6</v>
      </c>
      <c r="Z26" s="44">
        <v>45.1</v>
      </c>
    </row>
    <row r="27" spans="1:26" ht="18" customHeight="1" x14ac:dyDescent="0.25">
      <c r="A27" s="41" t="s">
        <v>66</v>
      </c>
      <c r="B27" s="42">
        <v>7.3</v>
      </c>
      <c r="C27" s="43">
        <v>38.700000000000003</v>
      </c>
      <c r="D27" s="44">
        <v>46</v>
      </c>
      <c r="E27" s="42">
        <v>40.799999999999997</v>
      </c>
      <c r="F27" s="43">
        <v>13.2</v>
      </c>
      <c r="G27" s="43">
        <v>24.5</v>
      </c>
      <c r="H27" s="44">
        <v>61.5</v>
      </c>
      <c r="I27" s="1"/>
      <c r="J27" s="41" t="s">
        <v>66</v>
      </c>
      <c r="K27" s="42" t="s">
        <v>78</v>
      </c>
      <c r="L27" s="43" t="s">
        <v>78</v>
      </c>
      <c r="M27" s="44">
        <v>43.3</v>
      </c>
      <c r="N27" s="74" t="s">
        <v>78</v>
      </c>
      <c r="O27" s="43" t="s">
        <v>78</v>
      </c>
      <c r="P27" s="43">
        <v>39</v>
      </c>
      <c r="Q27" s="44">
        <v>69.400000000000006</v>
      </c>
      <c r="R27" s="14"/>
      <c r="S27" s="41" t="s">
        <v>66</v>
      </c>
      <c r="T27" s="42">
        <v>7.2</v>
      </c>
      <c r="U27" s="43">
        <v>38.799999999999997</v>
      </c>
      <c r="V27" s="44">
        <v>46</v>
      </c>
      <c r="W27" s="42">
        <v>40.9</v>
      </c>
      <c r="X27" s="43">
        <v>13.1</v>
      </c>
      <c r="Y27" s="43">
        <v>23.5</v>
      </c>
      <c r="Z27" s="44">
        <v>60.7</v>
      </c>
    </row>
    <row r="28" spans="1:26" ht="18" customHeight="1" x14ac:dyDescent="0.25">
      <c r="A28" s="41" t="s">
        <v>67</v>
      </c>
      <c r="B28" s="42">
        <v>8.6999999999999993</v>
      </c>
      <c r="C28" s="43">
        <v>37.6</v>
      </c>
      <c r="D28" s="44">
        <v>46.3</v>
      </c>
      <c r="E28" s="42">
        <v>37.6</v>
      </c>
      <c r="F28" s="43">
        <v>16.100000000000001</v>
      </c>
      <c r="G28" s="43">
        <v>13.5</v>
      </c>
      <c r="H28" s="44">
        <v>53.4</v>
      </c>
      <c r="I28" s="1"/>
      <c r="J28" s="41" t="s">
        <v>67</v>
      </c>
      <c r="K28" s="42" t="s">
        <v>78</v>
      </c>
      <c r="L28" s="43" t="s">
        <v>78</v>
      </c>
      <c r="M28" s="44">
        <v>47.1</v>
      </c>
      <c r="N28" s="74" t="s">
        <v>78</v>
      </c>
      <c r="O28" s="43" t="s">
        <v>78</v>
      </c>
      <c r="P28" s="43" t="s">
        <v>78</v>
      </c>
      <c r="Q28" s="44">
        <v>53.8</v>
      </c>
      <c r="R28" s="14"/>
      <c r="S28" s="41" t="s">
        <v>67</v>
      </c>
      <c r="T28" s="42" t="s">
        <v>78</v>
      </c>
      <c r="U28" s="43" t="s">
        <v>78</v>
      </c>
      <c r="V28" s="44">
        <v>45.2</v>
      </c>
      <c r="W28" s="42">
        <v>39.5</v>
      </c>
      <c r="X28" s="43">
        <v>15.3</v>
      </c>
      <c r="Y28" s="43">
        <v>15</v>
      </c>
      <c r="Z28" s="44">
        <v>52.9</v>
      </c>
    </row>
    <row r="29" spans="1:26" ht="18" customHeight="1" x14ac:dyDescent="0.25">
      <c r="A29" s="41" t="s">
        <v>68</v>
      </c>
      <c r="B29" s="42">
        <v>11.6</v>
      </c>
      <c r="C29" s="43">
        <v>24.1</v>
      </c>
      <c r="D29" s="44">
        <v>35.700000000000003</v>
      </c>
      <c r="E29" s="42">
        <v>35.6</v>
      </c>
      <c r="F29" s="43">
        <v>28.7</v>
      </c>
      <c r="G29" s="43">
        <v>13.2</v>
      </c>
      <c r="H29" s="44">
        <v>46</v>
      </c>
      <c r="I29" s="1"/>
      <c r="J29" s="41" t="s">
        <v>68</v>
      </c>
      <c r="K29" s="42" t="s">
        <v>78</v>
      </c>
      <c r="L29" s="43" t="s">
        <v>78</v>
      </c>
      <c r="M29" s="44" t="s">
        <v>78</v>
      </c>
      <c r="N29" s="74" t="s">
        <v>78</v>
      </c>
      <c r="O29" s="43">
        <v>40</v>
      </c>
      <c r="P29" s="43" t="s">
        <v>78</v>
      </c>
      <c r="Q29" s="44">
        <v>37.1</v>
      </c>
      <c r="R29" s="14"/>
      <c r="S29" s="41" t="s">
        <v>68</v>
      </c>
      <c r="T29" s="42" t="s">
        <v>78</v>
      </c>
      <c r="U29" s="43" t="s">
        <v>78</v>
      </c>
      <c r="V29" s="44">
        <v>36.799999999999997</v>
      </c>
      <c r="W29" s="42">
        <v>35.799999999999997</v>
      </c>
      <c r="X29" s="43">
        <v>27.4</v>
      </c>
      <c r="Y29" s="43">
        <v>14.5</v>
      </c>
      <c r="Z29" s="44">
        <v>47.7</v>
      </c>
    </row>
    <row r="30" spans="1:26" ht="18" customHeight="1" thickBot="1" x14ac:dyDescent="0.3">
      <c r="A30" s="45" t="s">
        <v>69</v>
      </c>
      <c r="B30" s="46" t="s">
        <v>78</v>
      </c>
      <c r="C30" s="47" t="s">
        <v>78</v>
      </c>
      <c r="D30" s="48">
        <v>27.1</v>
      </c>
      <c r="E30" s="46">
        <v>47.8</v>
      </c>
      <c r="F30" s="47">
        <v>25</v>
      </c>
      <c r="G30" s="47">
        <v>13.4</v>
      </c>
      <c r="H30" s="48">
        <v>38.299999999999997</v>
      </c>
      <c r="I30" s="1"/>
      <c r="J30" s="45" t="s">
        <v>69</v>
      </c>
      <c r="K30" s="46" t="s">
        <v>78</v>
      </c>
      <c r="L30" s="47" t="s">
        <v>78</v>
      </c>
      <c r="M30" s="48" t="s">
        <v>78</v>
      </c>
      <c r="N30" s="60">
        <v>38.200000000000003</v>
      </c>
      <c r="O30" s="47" t="s">
        <v>78</v>
      </c>
      <c r="P30" s="47" t="s">
        <v>78</v>
      </c>
      <c r="Q30" s="48" t="s">
        <v>78</v>
      </c>
      <c r="R30" s="14"/>
      <c r="S30" s="45" t="s">
        <v>69</v>
      </c>
      <c r="T30" s="46" t="s">
        <v>78</v>
      </c>
      <c r="U30" s="47" t="s">
        <v>78</v>
      </c>
      <c r="V30" s="48">
        <v>27.3</v>
      </c>
      <c r="W30" s="46">
        <v>51.9</v>
      </c>
      <c r="X30" s="47">
        <v>20.7</v>
      </c>
      <c r="Y30" s="47">
        <v>17.5</v>
      </c>
      <c r="Z30" s="48">
        <v>42.8</v>
      </c>
    </row>
    <row r="31" spans="1:26" ht="30" customHeight="1" x14ac:dyDescent="0.25">
      <c r="A31" s="158" t="s">
        <v>71</v>
      </c>
      <c r="B31" s="158"/>
      <c r="C31" s="158"/>
      <c r="D31" s="158"/>
      <c r="E31" s="158"/>
      <c r="F31" s="158"/>
      <c r="G31" s="158"/>
      <c r="H31" s="158"/>
      <c r="I31" s="18"/>
      <c r="J31" s="158" t="s">
        <v>72</v>
      </c>
      <c r="K31" s="158"/>
      <c r="L31" s="158"/>
      <c r="M31" s="158"/>
      <c r="N31" s="158"/>
      <c r="O31" s="158"/>
      <c r="P31" s="158"/>
      <c r="Q31" s="158"/>
      <c r="R31" s="19"/>
      <c r="S31" s="158" t="s">
        <v>73</v>
      </c>
      <c r="T31" s="158"/>
      <c r="U31" s="158"/>
      <c r="V31" s="158"/>
      <c r="W31" s="158"/>
      <c r="X31" s="158"/>
      <c r="Y31" s="158"/>
      <c r="Z31" s="158"/>
    </row>
    <row r="32" spans="1:26" ht="30" customHeight="1" x14ac:dyDescent="0.25">
      <c r="A32" s="19"/>
      <c r="B32" s="19"/>
      <c r="C32" s="19"/>
      <c r="D32" s="19"/>
      <c r="E32" s="19"/>
      <c r="F32" s="19"/>
      <c r="G32" s="19"/>
      <c r="H32" s="19"/>
      <c r="I32" s="18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30" s="9" customFormat="1" ht="22.5" customHeight="1" x14ac:dyDescent="0.35">
      <c r="A33" s="149" t="s">
        <v>33</v>
      </c>
      <c r="B33" s="149"/>
      <c r="C33" s="149"/>
      <c r="D33" s="149"/>
      <c r="E33" s="149"/>
      <c r="F33" s="149"/>
      <c r="G33" s="149"/>
      <c r="H33" s="149"/>
      <c r="I33" s="8"/>
      <c r="J33" s="149" t="s">
        <v>24</v>
      </c>
      <c r="K33" s="149"/>
      <c r="L33" s="149"/>
      <c r="M33" s="149"/>
      <c r="N33" s="149"/>
      <c r="O33" s="149"/>
      <c r="P33" s="149"/>
      <c r="Q33" s="149"/>
      <c r="R33" s="8"/>
      <c r="S33" s="149" t="s">
        <v>26</v>
      </c>
      <c r="T33" s="149"/>
      <c r="U33" s="149"/>
      <c r="V33" s="149"/>
      <c r="W33" s="149"/>
      <c r="X33" s="149"/>
      <c r="Y33" s="149"/>
      <c r="Z33" s="8"/>
    </row>
    <row r="34" spans="1:30" s="7" customFormat="1" ht="33" customHeight="1" x14ac:dyDescent="0.3">
      <c r="A34" s="81" t="s">
        <v>81</v>
      </c>
      <c r="B34" s="81"/>
      <c r="C34" s="81"/>
      <c r="D34" s="81"/>
      <c r="E34" s="81"/>
      <c r="F34" s="81"/>
      <c r="G34" s="81"/>
      <c r="H34" s="81"/>
      <c r="I34" s="6"/>
      <c r="J34" s="163" t="str">
        <f>"In the 12 months to June 2018, the department’s post-programme monitoring data shows that of the "&amp;D9&amp;" per cent of DES EA/PPS participants who were employed:"</f>
        <v>In the 12 months to June 2018, the department’s post-programme monitoring data shows that of the 31.2 per cent of DES EA/PPS participants who were employed:</v>
      </c>
      <c r="K34" s="163"/>
      <c r="L34" s="163"/>
      <c r="M34" s="163"/>
      <c r="N34" s="163"/>
      <c r="O34" s="163"/>
      <c r="P34" s="163"/>
      <c r="Q34" s="163"/>
      <c r="R34" s="6"/>
      <c r="S34" s="81" t="s">
        <v>82</v>
      </c>
      <c r="T34" s="81"/>
      <c r="U34" s="81"/>
      <c r="V34" s="81"/>
      <c r="W34" s="81"/>
      <c r="X34" s="81"/>
      <c r="Y34" s="81"/>
      <c r="Z34" s="81"/>
    </row>
    <row r="35" spans="1:30" s="7" customFormat="1" ht="33" customHeight="1" x14ac:dyDescent="0.25">
      <c r="A35" s="96" t="str">
        <f>" - "&amp;D40&amp;" per cent of DES OS participants were employed around three months following a period of assistance."</f>
        <v xml:space="preserve"> - 66.3 per cent of DES OS participants were employed around three months following a period of assistance.</v>
      </c>
      <c r="B35" s="81"/>
      <c r="C35" s="81"/>
      <c r="D35" s="81"/>
      <c r="E35" s="81"/>
      <c r="F35" s="81"/>
      <c r="G35" s="81"/>
      <c r="H35" s="81"/>
      <c r="I35" s="6"/>
      <c r="J35" s="96" t="str">
        <f>" - "&amp;K41&amp;" per cent were permanently employed around three months following a period of assistance."</f>
        <v xml:space="preserve"> - 30.6 per cent were permanently employed around three months following a period of assistance.</v>
      </c>
      <c r="K35" s="96"/>
      <c r="L35" s="96"/>
      <c r="M35" s="96"/>
      <c r="N35" s="96"/>
      <c r="O35" s="96"/>
      <c r="P35" s="96"/>
      <c r="Q35" s="96"/>
      <c r="R35" s="6"/>
      <c r="S35" s="81" t="str">
        <f>"- "&amp;U49&amp;" per cent of DES EA/PPS participants and "&amp;U50&amp;" per cent of DES OS participants were satisfied or very satisfied with the overall quality of service."</f>
        <v>- 68 per cent of DES EA/PPS participants and 77.1 per cent of DES OS participants were satisfied or very satisfied with the overall quality of service.</v>
      </c>
      <c r="T35" s="81"/>
      <c r="U35" s="81"/>
      <c r="V35" s="81"/>
      <c r="W35" s="81"/>
      <c r="X35" s="81"/>
      <c r="Y35" s="81"/>
      <c r="Z35" s="81"/>
    </row>
    <row r="36" spans="1:30" ht="36" customHeight="1" thickBot="1" x14ac:dyDescent="0.3">
      <c r="A36" s="96" t="str">
        <f>" - "&amp;H40&amp;" per cent of DES OS particpants achieved a positive outcome around three months following a period of assistance, that is they were employed and/or undertaking education and training."</f>
        <v xml:space="preserve"> - 71.2 per cent of DES OS particpants achieved a positive outcome around three months following a period of assistance, that is they were employed and/or undertaking education and training.</v>
      </c>
      <c r="B36" s="96"/>
      <c r="C36" s="96"/>
      <c r="D36" s="96"/>
      <c r="E36" s="96"/>
      <c r="F36" s="96"/>
      <c r="G36" s="96"/>
      <c r="H36" s="96"/>
      <c r="I36" s="1"/>
      <c r="J36" s="96" t="str">
        <f>" - "&amp;P41&amp;" per cent indicated they would like to work more hours."</f>
        <v xml:space="preserve"> - 40.9 per cent indicated they would like to work more hours.</v>
      </c>
      <c r="K36" s="81"/>
      <c r="L36" s="81"/>
      <c r="M36" s="81"/>
      <c r="N36" s="81"/>
      <c r="O36" s="81"/>
      <c r="P36" s="81"/>
      <c r="Q36" s="81"/>
      <c r="R36" s="1"/>
      <c r="S36" s="17"/>
      <c r="T36" s="17"/>
      <c r="U36" s="17"/>
      <c r="V36" s="17"/>
      <c r="W36" s="17"/>
      <c r="X36" s="17"/>
      <c r="Y36" s="17"/>
      <c r="Z36" s="1"/>
    </row>
    <row r="37" spans="1:30" ht="18" customHeight="1" x14ac:dyDescent="0.25">
      <c r="A37" s="146"/>
      <c r="B37" s="131" t="s">
        <v>0</v>
      </c>
      <c r="C37" s="132"/>
      <c r="D37" s="133"/>
      <c r="E37" s="140" t="s">
        <v>10</v>
      </c>
      <c r="F37" s="137" t="s">
        <v>23</v>
      </c>
      <c r="G37" s="137" t="s">
        <v>11</v>
      </c>
      <c r="H37" s="134" t="s">
        <v>12</v>
      </c>
      <c r="I37" s="1"/>
      <c r="J37" s="189"/>
      <c r="K37" s="188" t="s">
        <v>13</v>
      </c>
      <c r="L37" s="187" t="s">
        <v>14</v>
      </c>
      <c r="M37" s="186" t="s">
        <v>15</v>
      </c>
      <c r="N37" s="168" t="s">
        <v>4</v>
      </c>
      <c r="O37" s="169"/>
      <c r="P37" s="170"/>
      <c r="Q37" s="184" t="s">
        <v>18</v>
      </c>
      <c r="R37" s="1"/>
      <c r="S37" s="97"/>
      <c r="T37" s="88"/>
      <c r="U37" s="87" t="s">
        <v>29</v>
      </c>
      <c r="V37" s="88"/>
      <c r="W37" s="87" t="s">
        <v>59</v>
      </c>
      <c r="X37" s="88"/>
      <c r="Y37" s="87" t="s">
        <v>28</v>
      </c>
      <c r="Z37" s="159"/>
    </row>
    <row r="38" spans="1:30" ht="18" customHeight="1" thickBot="1" x14ac:dyDescent="0.3">
      <c r="A38" s="147"/>
      <c r="B38" s="145" t="s">
        <v>7</v>
      </c>
      <c r="C38" s="144" t="s">
        <v>8</v>
      </c>
      <c r="D38" s="143" t="s">
        <v>9</v>
      </c>
      <c r="E38" s="141"/>
      <c r="F38" s="138"/>
      <c r="G38" s="138"/>
      <c r="H38" s="135"/>
      <c r="I38" s="1"/>
      <c r="J38" s="190"/>
      <c r="K38" s="179"/>
      <c r="L38" s="181"/>
      <c r="M38" s="183"/>
      <c r="N38" s="178" t="s">
        <v>16</v>
      </c>
      <c r="O38" s="180" t="s">
        <v>17</v>
      </c>
      <c r="P38" s="182" t="s">
        <v>9</v>
      </c>
      <c r="Q38" s="185"/>
      <c r="R38" s="1"/>
      <c r="S38" s="98"/>
      <c r="T38" s="90"/>
      <c r="U38" s="89"/>
      <c r="V38" s="90"/>
      <c r="W38" s="89"/>
      <c r="X38" s="90"/>
      <c r="Y38" s="89"/>
      <c r="Z38" s="160"/>
    </row>
    <row r="39" spans="1:30" ht="18" customHeight="1" thickBot="1" x14ac:dyDescent="0.35">
      <c r="A39" s="148"/>
      <c r="B39" s="142"/>
      <c r="C39" s="139"/>
      <c r="D39" s="136"/>
      <c r="E39" s="142"/>
      <c r="F39" s="139"/>
      <c r="G39" s="139"/>
      <c r="H39" s="136"/>
      <c r="I39" s="1"/>
      <c r="J39" s="190"/>
      <c r="K39" s="179"/>
      <c r="L39" s="181"/>
      <c r="M39" s="183"/>
      <c r="N39" s="179"/>
      <c r="O39" s="181"/>
      <c r="P39" s="183"/>
      <c r="Q39" s="185"/>
      <c r="R39" s="1"/>
      <c r="S39" s="99" t="s">
        <v>3</v>
      </c>
      <c r="T39" s="100"/>
      <c r="U39" s="49"/>
      <c r="V39" s="49"/>
      <c r="W39" s="49"/>
      <c r="X39" s="49"/>
      <c r="Y39" s="49"/>
      <c r="Z39" s="50"/>
    </row>
    <row r="40" spans="1:30" ht="18" customHeight="1" thickBot="1" x14ac:dyDescent="0.3">
      <c r="A40" s="31" t="s">
        <v>57</v>
      </c>
      <c r="B40" s="32">
        <v>15.7</v>
      </c>
      <c r="C40" s="33">
        <v>50.6</v>
      </c>
      <c r="D40" s="34">
        <v>66.3</v>
      </c>
      <c r="E40" s="32">
        <v>24.1</v>
      </c>
      <c r="F40" s="33">
        <v>9.6</v>
      </c>
      <c r="G40" s="33">
        <v>11.6</v>
      </c>
      <c r="H40" s="34">
        <v>71.2</v>
      </c>
      <c r="I40" s="1"/>
      <c r="J40" s="190"/>
      <c r="K40" s="179"/>
      <c r="L40" s="181"/>
      <c r="M40" s="183"/>
      <c r="N40" s="179"/>
      <c r="O40" s="181"/>
      <c r="P40" s="183"/>
      <c r="Q40" s="185"/>
      <c r="R40" s="1"/>
      <c r="S40" s="101" t="s">
        <v>31</v>
      </c>
      <c r="T40" s="102"/>
      <c r="U40" s="83">
        <v>62.3</v>
      </c>
      <c r="V40" s="84"/>
      <c r="W40" s="83">
        <v>18.100000000000001</v>
      </c>
      <c r="X40" s="84"/>
      <c r="Y40" s="83">
        <v>19.600000000000001</v>
      </c>
      <c r="Z40" s="92"/>
    </row>
    <row r="41" spans="1:30" ht="18" customHeight="1" x14ac:dyDescent="0.25">
      <c r="A41" s="67" t="s">
        <v>42</v>
      </c>
      <c r="B41" s="42" t="s">
        <v>78</v>
      </c>
      <c r="C41" s="43" t="s">
        <v>78</v>
      </c>
      <c r="D41" s="43">
        <v>52.1</v>
      </c>
      <c r="E41" s="42" t="s">
        <v>78</v>
      </c>
      <c r="F41" s="43" t="s">
        <v>78</v>
      </c>
      <c r="G41" s="43" t="s">
        <v>78</v>
      </c>
      <c r="H41" s="43">
        <v>59</v>
      </c>
      <c r="I41" s="1"/>
      <c r="J41" s="54" t="s">
        <v>31</v>
      </c>
      <c r="K41" s="37">
        <v>30.6</v>
      </c>
      <c r="L41" s="38">
        <v>61.7</v>
      </c>
      <c r="M41" s="39">
        <v>7.7</v>
      </c>
      <c r="N41" s="71">
        <v>3.3</v>
      </c>
      <c r="O41" s="38">
        <v>37.5</v>
      </c>
      <c r="P41" s="55">
        <v>40.9</v>
      </c>
      <c r="Q41" s="55">
        <v>11.2</v>
      </c>
      <c r="R41" s="1"/>
      <c r="S41" s="101" t="s">
        <v>32</v>
      </c>
      <c r="T41" s="102"/>
      <c r="U41" s="83">
        <v>74.7</v>
      </c>
      <c r="V41" s="84"/>
      <c r="W41" s="83">
        <v>12.9</v>
      </c>
      <c r="X41" s="84"/>
      <c r="Y41" s="83">
        <v>12.4</v>
      </c>
      <c r="Z41" s="92"/>
      <c r="AD41" s="27"/>
    </row>
    <row r="42" spans="1:30" ht="18" customHeight="1" x14ac:dyDescent="0.3">
      <c r="A42" s="62" t="s">
        <v>43</v>
      </c>
      <c r="B42" s="42">
        <v>18.8</v>
      </c>
      <c r="C42" s="43">
        <v>46.3</v>
      </c>
      <c r="D42" s="44">
        <v>65</v>
      </c>
      <c r="E42" s="42">
        <v>26.7</v>
      </c>
      <c r="F42" s="43">
        <v>8.3000000000000007</v>
      </c>
      <c r="G42" s="43">
        <v>11</v>
      </c>
      <c r="H42" s="44">
        <v>69.5</v>
      </c>
      <c r="I42" s="1"/>
      <c r="J42" s="41" t="s">
        <v>38</v>
      </c>
      <c r="K42" s="42">
        <v>31.5</v>
      </c>
      <c r="L42" s="43">
        <v>58.7</v>
      </c>
      <c r="M42" s="44">
        <v>9.6999999999999993</v>
      </c>
      <c r="N42" s="72">
        <v>4.3</v>
      </c>
      <c r="O42" s="43">
        <v>33.200000000000003</v>
      </c>
      <c r="P42" s="69">
        <v>37.6</v>
      </c>
      <c r="Q42" s="69">
        <v>9.1</v>
      </c>
      <c r="R42" s="1"/>
      <c r="S42" s="66" t="s">
        <v>70</v>
      </c>
      <c r="T42" s="65"/>
      <c r="U42" s="64"/>
      <c r="V42" s="51"/>
      <c r="W42" s="51"/>
      <c r="X42" s="51"/>
      <c r="Y42" s="51"/>
      <c r="Z42" s="52"/>
      <c r="AD42" s="27"/>
    </row>
    <row r="43" spans="1:30" ht="18" customHeight="1" x14ac:dyDescent="0.25">
      <c r="A43" s="62" t="s">
        <v>44</v>
      </c>
      <c r="B43" s="42">
        <v>11.9</v>
      </c>
      <c r="C43" s="43">
        <v>56.5</v>
      </c>
      <c r="D43" s="44">
        <v>68.400000000000006</v>
      </c>
      <c r="E43" s="42">
        <v>20.6</v>
      </c>
      <c r="F43" s="43">
        <v>11</v>
      </c>
      <c r="G43" s="43">
        <v>12.7</v>
      </c>
      <c r="H43" s="44">
        <v>73.8</v>
      </c>
      <c r="I43" s="1"/>
      <c r="J43" s="41" t="s">
        <v>39</v>
      </c>
      <c r="K43" s="42">
        <v>29.7</v>
      </c>
      <c r="L43" s="43">
        <v>64.400000000000006</v>
      </c>
      <c r="M43" s="44">
        <v>5.8</v>
      </c>
      <c r="N43" s="72">
        <v>2.4</v>
      </c>
      <c r="O43" s="43">
        <v>41.4</v>
      </c>
      <c r="P43" s="69">
        <v>43.8</v>
      </c>
      <c r="Q43" s="69">
        <v>13.1</v>
      </c>
      <c r="R43" s="1"/>
      <c r="S43" s="101" t="s">
        <v>31</v>
      </c>
      <c r="T43" s="102"/>
      <c r="U43" s="83">
        <v>64</v>
      </c>
      <c r="V43" s="84"/>
      <c r="W43" s="83">
        <v>17</v>
      </c>
      <c r="X43" s="84"/>
      <c r="Y43" s="83">
        <v>19</v>
      </c>
      <c r="Z43" s="92"/>
      <c r="AD43" s="27"/>
    </row>
    <row r="44" spans="1:30" ht="18" customHeight="1" thickBot="1" x14ac:dyDescent="0.3">
      <c r="A44" s="62" t="s">
        <v>45</v>
      </c>
      <c r="B44" s="42">
        <v>11.1</v>
      </c>
      <c r="C44" s="43">
        <v>42.8</v>
      </c>
      <c r="D44" s="44">
        <v>53.9</v>
      </c>
      <c r="E44" s="42" t="s">
        <v>78</v>
      </c>
      <c r="F44" s="43" t="s">
        <v>78</v>
      </c>
      <c r="G44" s="43">
        <v>26.4</v>
      </c>
      <c r="H44" s="44">
        <v>67.5</v>
      </c>
      <c r="I44" s="1"/>
      <c r="J44" s="56" t="s">
        <v>32</v>
      </c>
      <c r="K44" s="46">
        <v>38.9</v>
      </c>
      <c r="L44" s="47">
        <v>57.3</v>
      </c>
      <c r="M44" s="48">
        <v>3.8</v>
      </c>
      <c r="N44" s="73">
        <v>3.4</v>
      </c>
      <c r="O44" s="47">
        <v>33.799999999999997</v>
      </c>
      <c r="P44" s="70">
        <v>37.200000000000003</v>
      </c>
      <c r="Q44" s="70">
        <v>10.1</v>
      </c>
      <c r="R44" s="1"/>
      <c r="S44" s="101" t="s">
        <v>32</v>
      </c>
      <c r="T44" s="102"/>
      <c r="U44" s="83">
        <v>75.400000000000006</v>
      </c>
      <c r="V44" s="84"/>
      <c r="W44" s="83">
        <v>12.5</v>
      </c>
      <c r="X44" s="84"/>
      <c r="Y44" s="83">
        <v>12.2</v>
      </c>
      <c r="Z44" s="92"/>
    </row>
    <row r="45" spans="1:30" ht="18" customHeight="1" x14ac:dyDescent="0.3">
      <c r="A45" s="62" t="s">
        <v>46</v>
      </c>
      <c r="B45" s="42">
        <v>15.8</v>
      </c>
      <c r="C45" s="43">
        <v>54.5</v>
      </c>
      <c r="D45" s="44">
        <v>70.3</v>
      </c>
      <c r="E45" s="42">
        <v>18.100000000000001</v>
      </c>
      <c r="F45" s="43">
        <v>11.6</v>
      </c>
      <c r="G45" s="43">
        <v>6</v>
      </c>
      <c r="H45" s="44">
        <v>72.599999999999994</v>
      </c>
      <c r="I45" s="1"/>
      <c r="J45" s="2" t="s">
        <v>75</v>
      </c>
      <c r="K45" s="12"/>
      <c r="L45" s="12"/>
      <c r="M45" s="12"/>
      <c r="N45" s="12"/>
      <c r="O45" s="12"/>
      <c r="P45" s="12"/>
      <c r="Q45" s="12"/>
      <c r="R45" s="1"/>
      <c r="S45" s="103" t="s">
        <v>1</v>
      </c>
      <c r="T45" s="104"/>
      <c r="U45" s="51"/>
      <c r="V45" s="51"/>
      <c r="W45" s="51"/>
      <c r="X45" s="51"/>
      <c r="Y45" s="51"/>
      <c r="Z45" s="53"/>
    </row>
    <row r="46" spans="1:30" ht="18" customHeight="1" x14ac:dyDescent="0.35">
      <c r="A46" s="62" t="s">
        <v>47</v>
      </c>
      <c r="B46" s="42">
        <v>18.100000000000001</v>
      </c>
      <c r="C46" s="43">
        <v>45.8</v>
      </c>
      <c r="D46" s="44">
        <v>63.9</v>
      </c>
      <c r="E46" s="42">
        <v>27.5</v>
      </c>
      <c r="F46" s="43">
        <v>8.6</v>
      </c>
      <c r="G46" s="43">
        <v>18.100000000000001</v>
      </c>
      <c r="H46" s="44">
        <v>71.400000000000006</v>
      </c>
      <c r="I46" s="1"/>
      <c r="J46" s="149" t="s">
        <v>25</v>
      </c>
      <c r="K46" s="149"/>
      <c r="L46" s="149"/>
      <c r="M46" s="149"/>
      <c r="N46" s="149"/>
      <c r="O46" s="149"/>
      <c r="P46" s="149"/>
      <c r="Q46" s="13"/>
      <c r="R46" s="1"/>
      <c r="S46" s="101" t="s">
        <v>31</v>
      </c>
      <c r="T46" s="102"/>
      <c r="U46" s="83">
        <v>79</v>
      </c>
      <c r="V46" s="84"/>
      <c r="W46" s="83">
        <v>10.7</v>
      </c>
      <c r="X46" s="84"/>
      <c r="Y46" s="83">
        <v>10.3</v>
      </c>
      <c r="Z46" s="92"/>
    </row>
    <row r="47" spans="1:30" ht="18" customHeight="1" x14ac:dyDescent="0.25">
      <c r="A47" s="62" t="s">
        <v>48</v>
      </c>
      <c r="B47" s="42">
        <v>16.399999999999999</v>
      </c>
      <c r="C47" s="43">
        <v>50.5</v>
      </c>
      <c r="D47" s="44">
        <v>66.900000000000006</v>
      </c>
      <c r="E47" s="42">
        <v>21.4</v>
      </c>
      <c r="F47" s="43">
        <v>11.6</v>
      </c>
      <c r="G47" s="43">
        <v>9.5</v>
      </c>
      <c r="H47" s="44">
        <v>71.2</v>
      </c>
      <c r="I47" s="1"/>
      <c r="J47" s="174" t="str">
        <f>"In the 12 months to June 2018, the department’s post-programme monitoring data shows that of the "&amp;G9&amp;" per cent of DES EA/PPS participants who were undertaking study or training:"</f>
        <v>In the 12 months to June 2018, the department’s post-programme monitoring data shows that of the 13.2 per cent of DES EA/PPS participants who were undertaking study or training:</v>
      </c>
      <c r="K47" s="174"/>
      <c r="L47" s="174"/>
      <c r="M47" s="174"/>
      <c r="N47" s="174"/>
      <c r="O47" s="174"/>
      <c r="P47" s="174"/>
      <c r="Q47" s="174"/>
      <c r="R47" s="1"/>
      <c r="S47" s="101" t="s">
        <v>32</v>
      </c>
      <c r="T47" s="102"/>
      <c r="U47" s="83">
        <v>86.6</v>
      </c>
      <c r="V47" s="84"/>
      <c r="W47" s="83">
        <v>7.1</v>
      </c>
      <c r="X47" s="84"/>
      <c r="Y47" s="83">
        <v>6.4</v>
      </c>
      <c r="Z47" s="92"/>
    </row>
    <row r="48" spans="1:30" ht="18" customHeight="1" x14ac:dyDescent="0.3">
      <c r="A48" s="62" t="s">
        <v>49</v>
      </c>
      <c r="B48" s="42">
        <v>15.5</v>
      </c>
      <c r="C48" s="43">
        <v>50.3</v>
      </c>
      <c r="D48" s="44">
        <v>65.8</v>
      </c>
      <c r="E48" s="42">
        <v>22.6</v>
      </c>
      <c r="F48" s="43">
        <v>11.6</v>
      </c>
      <c r="G48" s="43">
        <v>10.199999999999999</v>
      </c>
      <c r="H48" s="44">
        <v>70.3</v>
      </c>
      <c r="I48" s="1"/>
      <c r="J48" s="174"/>
      <c r="K48" s="174"/>
      <c r="L48" s="174"/>
      <c r="M48" s="174"/>
      <c r="N48" s="174"/>
      <c r="O48" s="174"/>
      <c r="P48" s="174"/>
      <c r="Q48" s="174"/>
      <c r="R48" s="1"/>
      <c r="S48" s="103" t="s">
        <v>2</v>
      </c>
      <c r="T48" s="104"/>
      <c r="U48" s="51"/>
      <c r="V48" s="51"/>
      <c r="W48" s="51"/>
      <c r="X48" s="51"/>
      <c r="Y48" s="51"/>
      <c r="Z48" s="52"/>
    </row>
    <row r="49" spans="1:32" ht="18" customHeight="1" x14ac:dyDescent="0.25">
      <c r="A49" s="62" t="s">
        <v>50</v>
      </c>
      <c r="B49" s="42">
        <v>13.3</v>
      </c>
      <c r="C49" s="43">
        <v>54.8</v>
      </c>
      <c r="D49" s="44">
        <v>68.099999999999994</v>
      </c>
      <c r="E49" s="42">
        <v>23.9</v>
      </c>
      <c r="F49" s="43">
        <v>8</v>
      </c>
      <c r="G49" s="43">
        <v>8.5</v>
      </c>
      <c r="H49" s="44">
        <v>71.599999999999994</v>
      </c>
      <c r="I49" s="1"/>
      <c r="J49" s="96" t="str">
        <f>" - "&amp;K57&amp;" per cent were studying full-time around three months following a period of assistance."</f>
        <v xml:space="preserve"> - 46 per cent were studying full-time around three months following a period of assistance.</v>
      </c>
      <c r="K49" s="96"/>
      <c r="L49" s="96"/>
      <c r="M49" s="96"/>
      <c r="N49" s="96"/>
      <c r="O49" s="96"/>
      <c r="P49" s="96"/>
      <c r="Q49" s="96"/>
      <c r="R49" s="1"/>
      <c r="S49" s="101" t="s">
        <v>31</v>
      </c>
      <c r="T49" s="102"/>
      <c r="U49" s="83">
        <v>68</v>
      </c>
      <c r="V49" s="84"/>
      <c r="W49" s="83">
        <v>15.7</v>
      </c>
      <c r="X49" s="84"/>
      <c r="Y49" s="83">
        <v>16.399999999999999</v>
      </c>
      <c r="Z49" s="92"/>
    </row>
    <row r="50" spans="1:32" ht="18" customHeight="1" thickBot="1" x14ac:dyDescent="0.3">
      <c r="A50" s="62" t="s">
        <v>51</v>
      </c>
      <c r="B50" s="42">
        <v>6.6</v>
      </c>
      <c r="C50" s="43">
        <v>59.4</v>
      </c>
      <c r="D50" s="44">
        <v>66</v>
      </c>
      <c r="E50" s="42">
        <v>24.1</v>
      </c>
      <c r="F50" s="43">
        <v>9.8000000000000007</v>
      </c>
      <c r="G50" s="43">
        <v>7.7</v>
      </c>
      <c r="H50" s="44">
        <v>69.5</v>
      </c>
      <c r="I50" s="1"/>
      <c r="J50" s="96"/>
      <c r="K50" s="96"/>
      <c r="L50" s="96"/>
      <c r="M50" s="96"/>
      <c r="N50" s="96"/>
      <c r="O50" s="96"/>
      <c r="P50" s="96"/>
      <c r="Q50" s="96"/>
      <c r="R50" s="1"/>
      <c r="S50" s="105" t="s">
        <v>32</v>
      </c>
      <c r="T50" s="106"/>
      <c r="U50" s="85">
        <v>77.099999999999994</v>
      </c>
      <c r="V50" s="86"/>
      <c r="W50" s="85">
        <v>11</v>
      </c>
      <c r="X50" s="86"/>
      <c r="Y50" s="85">
        <v>11.9</v>
      </c>
      <c r="Z50" s="129"/>
    </row>
    <row r="51" spans="1:32" ht="18" customHeight="1" x14ac:dyDescent="0.25">
      <c r="A51" s="62" t="s">
        <v>52</v>
      </c>
      <c r="B51" s="42">
        <v>12.9</v>
      </c>
      <c r="C51" s="43">
        <v>52.6</v>
      </c>
      <c r="D51" s="44">
        <v>65.5</v>
      </c>
      <c r="E51" s="42">
        <v>24.5</v>
      </c>
      <c r="F51" s="43">
        <v>10</v>
      </c>
      <c r="G51" s="43">
        <v>10.8</v>
      </c>
      <c r="H51" s="44">
        <v>70.099999999999994</v>
      </c>
      <c r="I51" s="1"/>
      <c r="J51" s="96" t="str">
        <f>" - "&amp;N57&amp;" per cent were studying at the Certificate level around three months following a period of assistance."</f>
        <v xml:space="preserve"> - 54.9 per cent were studying at the Certificate level around three months following a period of assistance.</v>
      </c>
      <c r="K51" s="96"/>
      <c r="L51" s="96"/>
      <c r="M51" s="96"/>
      <c r="N51" s="96"/>
      <c r="O51" s="96"/>
      <c r="P51" s="96"/>
      <c r="Q51" s="96"/>
      <c r="R51" s="1"/>
      <c r="S51" s="2" t="s">
        <v>77</v>
      </c>
      <c r="T51" s="1"/>
      <c r="U51" s="1"/>
      <c r="V51" s="1"/>
      <c r="W51" s="10"/>
      <c r="X51" s="10"/>
      <c r="Y51" s="10"/>
      <c r="Z51" s="6"/>
    </row>
    <row r="52" spans="1:32" ht="18" customHeight="1" thickBot="1" x14ac:dyDescent="0.3">
      <c r="A52" s="62" t="s">
        <v>53</v>
      </c>
      <c r="B52" s="42">
        <v>36.799999999999997</v>
      </c>
      <c r="C52" s="43">
        <v>37.1</v>
      </c>
      <c r="D52" s="44">
        <v>73.900000000000006</v>
      </c>
      <c r="E52" s="42">
        <v>20.100000000000001</v>
      </c>
      <c r="F52" s="43">
        <v>6</v>
      </c>
      <c r="G52" s="43">
        <v>13.8</v>
      </c>
      <c r="H52" s="44">
        <v>78.900000000000006</v>
      </c>
      <c r="I52" s="1"/>
      <c r="J52" s="96"/>
      <c r="K52" s="96"/>
      <c r="L52" s="96"/>
      <c r="M52" s="96"/>
      <c r="N52" s="96"/>
      <c r="O52" s="96"/>
      <c r="P52" s="96"/>
      <c r="Q52" s="96"/>
      <c r="R52" s="1"/>
      <c r="S52" s="107" t="s">
        <v>83</v>
      </c>
      <c r="T52" s="107"/>
      <c r="U52" s="107"/>
      <c r="V52" s="107"/>
      <c r="W52" s="107"/>
      <c r="X52" s="107"/>
      <c r="Y52" s="107"/>
      <c r="Z52" s="6"/>
      <c r="AD52" s="3"/>
      <c r="AE52" s="3"/>
      <c r="AF52" s="3"/>
    </row>
    <row r="53" spans="1:32" ht="18" customHeight="1" thickBot="1" x14ac:dyDescent="0.3">
      <c r="A53" s="62" t="s">
        <v>61</v>
      </c>
      <c r="B53" s="42">
        <v>16.3</v>
      </c>
      <c r="C53" s="43">
        <v>55.2</v>
      </c>
      <c r="D53" s="44">
        <v>71.5</v>
      </c>
      <c r="E53" s="42">
        <v>18.5</v>
      </c>
      <c r="F53" s="43">
        <v>10</v>
      </c>
      <c r="G53" s="43">
        <v>8.1999999999999993</v>
      </c>
      <c r="H53" s="44">
        <v>74.400000000000006</v>
      </c>
      <c r="I53" s="1"/>
      <c r="J53" s="172"/>
      <c r="K53" s="175" t="s">
        <v>5</v>
      </c>
      <c r="L53" s="176"/>
      <c r="M53" s="175" t="s">
        <v>6</v>
      </c>
      <c r="N53" s="177"/>
      <c r="O53" s="177"/>
      <c r="P53" s="176"/>
      <c r="Q53" s="13"/>
      <c r="R53" s="1"/>
      <c r="S53" s="108"/>
      <c r="T53" s="108"/>
      <c r="U53" s="108"/>
      <c r="V53" s="108"/>
      <c r="W53" s="108"/>
      <c r="X53" s="108"/>
      <c r="Y53" s="108"/>
      <c r="Z53" s="6"/>
      <c r="AD53" s="21"/>
      <c r="AE53" s="22"/>
      <c r="AF53" s="3"/>
    </row>
    <row r="54" spans="1:32" ht="18" customHeight="1" x14ac:dyDescent="0.25">
      <c r="A54" s="62" t="s">
        <v>62</v>
      </c>
      <c r="B54" s="42">
        <v>16.2</v>
      </c>
      <c r="C54" s="43">
        <v>52</v>
      </c>
      <c r="D54" s="44">
        <v>68.2</v>
      </c>
      <c r="E54" s="42">
        <v>21.9</v>
      </c>
      <c r="F54" s="43">
        <v>9.9</v>
      </c>
      <c r="G54" s="43">
        <v>11.3</v>
      </c>
      <c r="H54" s="44">
        <v>72.3</v>
      </c>
      <c r="I54" s="1"/>
      <c r="J54" s="173"/>
      <c r="K54" s="140" t="s">
        <v>7</v>
      </c>
      <c r="L54" s="134" t="s">
        <v>8</v>
      </c>
      <c r="M54" s="140" t="s">
        <v>19</v>
      </c>
      <c r="N54" s="137" t="s">
        <v>20</v>
      </c>
      <c r="O54" s="137" t="s">
        <v>21</v>
      </c>
      <c r="P54" s="154" t="s">
        <v>22</v>
      </c>
      <c r="Q54" s="13"/>
      <c r="R54" s="1"/>
      <c r="S54" s="111"/>
      <c r="T54" s="113" t="s">
        <v>60</v>
      </c>
      <c r="U54" s="114"/>
      <c r="V54" s="117" t="s">
        <v>27</v>
      </c>
      <c r="W54" s="118"/>
      <c r="X54" s="113" t="s">
        <v>30</v>
      </c>
      <c r="Y54" s="114"/>
      <c r="Z54" s="6"/>
      <c r="AA54" s="11"/>
      <c r="AD54" s="23"/>
      <c r="AE54" s="24"/>
      <c r="AF54" s="3"/>
    </row>
    <row r="55" spans="1:32" ht="18" customHeight="1" thickBot="1" x14ac:dyDescent="0.3">
      <c r="A55" s="62" t="s">
        <v>63</v>
      </c>
      <c r="B55" s="42">
        <v>7.5</v>
      </c>
      <c r="C55" s="43">
        <v>49.5</v>
      </c>
      <c r="D55" s="44">
        <v>57</v>
      </c>
      <c r="E55" s="42">
        <v>33.700000000000003</v>
      </c>
      <c r="F55" s="43">
        <v>9.3000000000000007</v>
      </c>
      <c r="G55" s="43">
        <v>16.100000000000001</v>
      </c>
      <c r="H55" s="44">
        <v>66.7</v>
      </c>
      <c r="I55" s="1"/>
      <c r="J55" s="173"/>
      <c r="K55" s="141"/>
      <c r="L55" s="135"/>
      <c r="M55" s="141"/>
      <c r="N55" s="138"/>
      <c r="O55" s="138"/>
      <c r="P55" s="155"/>
      <c r="Q55" s="13"/>
      <c r="R55" s="1"/>
      <c r="S55" s="112"/>
      <c r="T55" s="115"/>
      <c r="U55" s="116"/>
      <c r="V55" s="119"/>
      <c r="W55" s="120"/>
      <c r="X55" s="115"/>
      <c r="Y55" s="116"/>
      <c r="Z55" s="6"/>
      <c r="AD55" s="25"/>
      <c r="AE55" s="24"/>
      <c r="AF55" s="3"/>
    </row>
    <row r="56" spans="1:32" ht="18" customHeight="1" thickBot="1" x14ac:dyDescent="0.3">
      <c r="A56" s="62" t="s">
        <v>64</v>
      </c>
      <c r="B56" s="42">
        <v>14.7</v>
      </c>
      <c r="C56" s="43">
        <v>43.3</v>
      </c>
      <c r="D56" s="44">
        <v>58</v>
      </c>
      <c r="E56" s="42" t="s">
        <v>78</v>
      </c>
      <c r="F56" s="43" t="s">
        <v>78</v>
      </c>
      <c r="G56" s="43" t="s">
        <v>78</v>
      </c>
      <c r="H56" s="44">
        <v>63.1</v>
      </c>
      <c r="I56" s="1"/>
      <c r="J56" s="173"/>
      <c r="K56" s="141"/>
      <c r="L56" s="135"/>
      <c r="M56" s="141"/>
      <c r="N56" s="138"/>
      <c r="O56" s="138"/>
      <c r="P56" s="155"/>
      <c r="Q56" s="13"/>
      <c r="R56" s="1"/>
      <c r="S56" s="61" t="s">
        <v>36</v>
      </c>
      <c r="T56" s="121">
        <v>31121</v>
      </c>
      <c r="U56" s="122"/>
      <c r="V56" s="123">
        <v>0.47399999999999998</v>
      </c>
      <c r="W56" s="122"/>
      <c r="X56" s="93">
        <v>0.78</v>
      </c>
      <c r="Y56" s="94"/>
      <c r="Z56" s="6"/>
      <c r="AB56" s="77"/>
      <c r="AC56" s="20"/>
      <c r="AD56" s="25"/>
      <c r="AE56" s="24"/>
      <c r="AF56" s="3"/>
    </row>
    <row r="57" spans="1:32" ht="18" customHeight="1" x14ac:dyDescent="0.3">
      <c r="A57" s="62" t="s">
        <v>65</v>
      </c>
      <c r="B57" s="42">
        <v>20.5</v>
      </c>
      <c r="C57" s="43">
        <v>43.6</v>
      </c>
      <c r="D57" s="44">
        <v>64.099999999999994</v>
      </c>
      <c r="E57" s="42" t="s">
        <v>78</v>
      </c>
      <c r="F57" s="43" t="s">
        <v>78</v>
      </c>
      <c r="G57" s="43">
        <v>13.2</v>
      </c>
      <c r="H57" s="44">
        <v>69.099999999999994</v>
      </c>
      <c r="I57" s="1"/>
      <c r="J57" s="57" t="s">
        <v>31</v>
      </c>
      <c r="K57" s="37">
        <v>46</v>
      </c>
      <c r="L57" s="39">
        <v>54</v>
      </c>
      <c r="M57" s="40">
        <v>6.4</v>
      </c>
      <c r="N57" s="38">
        <v>54.9</v>
      </c>
      <c r="O57" s="38">
        <v>26.5</v>
      </c>
      <c r="P57" s="39">
        <v>12.1</v>
      </c>
      <c r="Q57" s="2"/>
      <c r="R57" s="1"/>
      <c r="S57" s="62" t="s">
        <v>40</v>
      </c>
      <c r="T57" s="171">
        <v>14655</v>
      </c>
      <c r="U57" s="92"/>
      <c r="V57" s="91">
        <v>0.46500000000000002</v>
      </c>
      <c r="W57" s="92"/>
      <c r="X57" s="126">
        <v>1.1499999999999999</v>
      </c>
      <c r="Y57" s="127"/>
      <c r="Z57" s="6"/>
      <c r="AB57" s="20"/>
      <c r="AC57" s="20"/>
      <c r="AD57" s="23"/>
      <c r="AE57" s="24"/>
      <c r="AF57" s="3"/>
    </row>
    <row r="58" spans="1:32" ht="18" customHeight="1" x14ac:dyDescent="0.3">
      <c r="A58" s="62" t="s">
        <v>66</v>
      </c>
      <c r="B58" s="42">
        <v>12.2</v>
      </c>
      <c r="C58" s="43">
        <v>48</v>
      </c>
      <c r="D58" s="44">
        <v>60.2</v>
      </c>
      <c r="E58" s="42">
        <v>30.9</v>
      </c>
      <c r="F58" s="43">
        <v>8.9</v>
      </c>
      <c r="G58" s="43">
        <v>20.9</v>
      </c>
      <c r="H58" s="44">
        <v>70.400000000000006</v>
      </c>
      <c r="I58" s="1"/>
      <c r="J58" s="58" t="s">
        <v>38</v>
      </c>
      <c r="K58" s="42">
        <v>46.4</v>
      </c>
      <c r="L58" s="44">
        <v>53.6</v>
      </c>
      <c r="M58" s="74">
        <v>3.9</v>
      </c>
      <c r="N58" s="43">
        <v>55.3</v>
      </c>
      <c r="O58" s="43">
        <v>26.7</v>
      </c>
      <c r="P58" s="44">
        <v>14</v>
      </c>
      <c r="Q58" s="1"/>
      <c r="R58" s="1"/>
      <c r="S58" s="62" t="s">
        <v>41</v>
      </c>
      <c r="T58" s="171">
        <v>16466</v>
      </c>
      <c r="U58" s="92"/>
      <c r="V58" s="91">
        <v>0.48199999999999998</v>
      </c>
      <c r="W58" s="92"/>
      <c r="X58" s="126">
        <v>1.06</v>
      </c>
      <c r="Y58" s="127"/>
      <c r="Z58" s="6"/>
      <c r="AB58" s="20"/>
      <c r="AC58" s="20"/>
      <c r="AD58" s="3"/>
      <c r="AE58" s="3"/>
      <c r="AF58" s="3"/>
    </row>
    <row r="59" spans="1:32" ht="18" customHeight="1" thickBot="1" x14ac:dyDescent="0.35">
      <c r="A59" s="62" t="s">
        <v>67</v>
      </c>
      <c r="B59" s="42">
        <v>33.299999999999997</v>
      </c>
      <c r="C59" s="43">
        <v>34.6</v>
      </c>
      <c r="D59" s="44">
        <v>67.900000000000006</v>
      </c>
      <c r="E59" s="42" t="s">
        <v>78</v>
      </c>
      <c r="F59" s="43" t="s">
        <v>78</v>
      </c>
      <c r="G59" s="43" t="s">
        <v>78</v>
      </c>
      <c r="H59" s="44">
        <v>69.599999999999994</v>
      </c>
      <c r="I59" s="1"/>
      <c r="J59" s="58" t="s">
        <v>39</v>
      </c>
      <c r="K59" s="42">
        <v>45.7</v>
      </c>
      <c r="L59" s="44">
        <v>54.3</v>
      </c>
      <c r="M59" s="74">
        <v>8</v>
      </c>
      <c r="N59" s="43">
        <v>54.6</v>
      </c>
      <c r="O59" s="43">
        <v>26.4</v>
      </c>
      <c r="P59" s="44">
        <v>10.9</v>
      </c>
      <c r="Q59" s="1"/>
      <c r="R59" s="1"/>
      <c r="S59" s="63" t="s">
        <v>37</v>
      </c>
      <c r="T59" s="124">
        <v>4138</v>
      </c>
      <c r="U59" s="125"/>
      <c r="V59" s="128">
        <v>0.51049999999999995</v>
      </c>
      <c r="W59" s="129"/>
      <c r="X59" s="130">
        <v>2.1</v>
      </c>
      <c r="Y59" s="125"/>
      <c r="Z59" s="6"/>
      <c r="AB59" s="20"/>
      <c r="AC59" s="20"/>
      <c r="AD59" s="3"/>
      <c r="AE59" s="3"/>
      <c r="AF59" s="3"/>
    </row>
    <row r="60" spans="1:32" ht="18" customHeight="1" thickBot="1" x14ac:dyDescent="0.35">
      <c r="A60" s="62" t="s">
        <v>68</v>
      </c>
      <c r="B60" s="42" t="s">
        <v>78</v>
      </c>
      <c r="C60" s="43" t="s">
        <v>78</v>
      </c>
      <c r="D60" s="44">
        <v>62.5</v>
      </c>
      <c r="E60" s="42" t="s">
        <v>78</v>
      </c>
      <c r="F60" s="43" t="s">
        <v>78</v>
      </c>
      <c r="G60" s="43" t="s">
        <v>78</v>
      </c>
      <c r="H60" s="44">
        <v>67.099999999999994</v>
      </c>
      <c r="I60" s="1"/>
      <c r="J60" s="59" t="s">
        <v>32</v>
      </c>
      <c r="K60" s="46">
        <v>35</v>
      </c>
      <c r="L60" s="48">
        <v>65</v>
      </c>
      <c r="M60" s="60">
        <v>8.6</v>
      </c>
      <c r="N60" s="47">
        <v>51.6</v>
      </c>
      <c r="O60" s="47">
        <v>31.2</v>
      </c>
      <c r="P60" s="48">
        <v>8.6</v>
      </c>
      <c r="Q60" s="1"/>
      <c r="R60" s="1"/>
      <c r="S60" s="109" t="str">
        <f>"^Survey results are based on a sample of job seekers and subject to sampling error."&amp;" There is a 95 per cent chance that the true employment outcome rate lies between the reported employment outcome rate plus or minus (+/-) the margin of error. For example, the estimated employment outcome rate for DES EA/PPS is "&amp;D9&amp;" per cent. There is a 95 per cent chance that the true employment outcome rate is "&amp;D9&amp; " per cent plus or minus "&amp;X56&amp;" percentage points."</f>
        <v>^Survey results are based on a sample of job seekers and subject to sampling error. There is a 95 per cent chance that the true employment outcome rate lies between the reported employment outcome rate plus or minus (+/-) the margin of error. For example, the estimated employment outcome rate for DES EA/PPS is 31.2 per cent. There is a 95 per cent chance that the true employment outcome rate is 31.2 per cent plus or minus 0.78 percentage points.</v>
      </c>
      <c r="T60" s="109"/>
      <c r="U60" s="109"/>
      <c r="V60" s="109"/>
      <c r="W60" s="109"/>
      <c r="X60" s="109"/>
      <c r="Y60" s="109"/>
      <c r="Z60" s="6"/>
      <c r="AD60" s="82"/>
      <c r="AE60" s="82"/>
      <c r="AF60" s="3"/>
    </row>
    <row r="61" spans="1:32" ht="18" customHeight="1" thickBot="1" x14ac:dyDescent="0.3">
      <c r="A61" s="68" t="s">
        <v>69</v>
      </c>
      <c r="B61" s="46">
        <v>41.4</v>
      </c>
      <c r="C61" s="47">
        <v>43</v>
      </c>
      <c r="D61" s="48">
        <v>84.4</v>
      </c>
      <c r="E61" s="46" t="s">
        <v>78</v>
      </c>
      <c r="F61" s="47" t="s">
        <v>78</v>
      </c>
      <c r="G61" s="47" t="s">
        <v>78</v>
      </c>
      <c r="H61" s="48">
        <v>88.4</v>
      </c>
      <c r="I61" s="1"/>
      <c r="J61" s="2" t="s">
        <v>76</v>
      </c>
      <c r="K61" s="13"/>
      <c r="L61" s="13"/>
      <c r="M61" s="13"/>
      <c r="N61" s="13"/>
      <c r="O61" s="13"/>
      <c r="P61" s="13"/>
      <c r="Q61" s="1"/>
      <c r="R61" s="1"/>
      <c r="S61" s="110"/>
      <c r="T61" s="110"/>
      <c r="U61" s="110"/>
      <c r="V61" s="110"/>
      <c r="W61" s="110"/>
      <c r="X61" s="110"/>
      <c r="Y61" s="110"/>
      <c r="Z61" s="16"/>
      <c r="AD61" s="82"/>
      <c r="AE61" s="82"/>
      <c r="AF61" s="3"/>
    </row>
    <row r="62" spans="1:32" ht="27.75" customHeight="1" x14ac:dyDescent="0.25">
      <c r="A62" s="95" t="s">
        <v>74</v>
      </c>
      <c r="B62" s="95"/>
      <c r="C62" s="95"/>
      <c r="D62" s="95"/>
      <c r="E62" s="95"/>
      <c r="F62" s="95"/>
      <c r="G62" s="95"/>
      <c r="H62" s="95"/>
      <c r="I62" s="1"/>
      <c r="J62" s="1"/>
      <c r="K62" s="1"/>
      <c r="L62" s="1"/>
      <c r="M62" s="1"/>
      <c r="N62" s="1"/>
      <c r="O62" s="1"/>
      <c r="P62" s="1"/>
      <c r="Q62" s="1"/>
      <c r="R62" s="1"/>
      <c r="S62" s="110"/>
      <c r="T62" s="110"/>
      <c r="U62" s="110"/>
      <c r="V62" s="110"/>
      <c r="W62" s="110"/>
      <c r="X62" s="110"/>
      <c r="Y62" s="110"/>
      <c r="Z62" s="16"/>
      <c r="AD62" s="82"/>
      <c r="AE62" s="82"/>
      <c r="AF62" s="3"/>
    </row>
    <row r="63" spans="1:32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10"/>
      <c r="T63" s="110"/>
      <c r="U63" s="110"/>
      <c r="V63" s="110"/>
      <c r="W63" s="110"/>
      <c r="X63" s="110"/>
      <c r="Y63" s="110"/>
      <c r="AD63" s="82"/>
      <c r="AE63" s="82"/>
      <c r="AF63" s="3"/>
    </row>
    <row r="64" spans="1:32" x14ac:dyDescent="0.25"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5"/>
      <c r="T64" s="15"/>
      <c r="U64" s="15"/>
      <c r="V64" s="15"/>
      <c r="W64" s="15"/>
      <c r="X64" s="15"/>
      <c r="Y64" s="15"/>
      <c r="AD64" s="26"/>
      <c r="AE64" s="26"/>
    </row>
    <row r="65" spans="4:25" x14ac:dyDescent="0.25"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4:25" x14ac:dyDescent="0.25"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4:25" x14ac:dyDescent="0.25"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4:25" x14ac:dyDescent="0.25"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4:25" x14ac:dyDescent="0.25">
      <c r="D69" s="1"/>
      <c r="E69" s="1"/>
      <c r="F69" s="1"/>
      <c r="G69" s="1"/>
      <c r="H69" s="1"/>
      <c r="J69" s="1"/>
      <c r="K69" s="1"/>
      <c r="L69" s="1"/>
      <c r="M69" s="1"/>
      <c r="N69" s="1"/>
      <c r="O69" s="1"/>
      <c r="P69" s="1"/>
      <c r="Q69" s="1"/>
      <c r="S69" s="1"/>
      <c r="T69" s="1"/>
      <c r="U69" s="1"/>
      <c r="V69" s="1"/>
      <c r="W69" s="1"/>
      <c r="X69" s="1"/>
      <c r="Y69" s="1"/>
    </row>
    <row r="70" spans="4:25" x14ac:dyDescent="0.25">
      <c r="D70" s="1"/>
      <c r="E70" s="1"/>
      <c r="F70" s="1"/>
      <c r="G70" s="1"/>
      <c r="H70" s="1"/>
      <c r="S70" s="1"/>
      <c r="T70" s="1"/>
      <c r="U70" s="1"/>
      <c r="V70" s="1"/>
      <c r="W70" s="1"/>
      <c r="X70" s="1"/>
      <c r="Y70" s="1"/>
    </row>
    <row r="71" spans="4:25" x14ac:dyDescent="0.25">
      <c r="D71" s="1"/>
      <c r="E71" s="1"/>
      <c r="F71" s="1"/>
      <c r="G71" s="1"/>
      <c r="H71" s="1"/>
      <c r="S71" s="1"/>
      <c r="T71" s="1"/>
      <c r="U71" s="1"/>
      <c r="V71" s="1"/>
      <c r="W71" s="1"/>
      <c r="X71" s="1"/>
      <c r="Y71" s="1"/>
    </row>
    <row r="72" spans="4:25" x14ac:dyDescent="0.25">
      <c r="D72" s="1"/>
      <c r="E72" s="1"/>
      <c r="F72" s="1"/>
      <c r="G72" s="1"/>
      <c r="H72" s="1"/>
      <c r="S72" s="1"/>
      <c r="T72" s="1"/>
      <c r="U72" s="1"/>
      <c r="V72" s="1"/>
      <c r="W72" s="1"/>
      <c r="X72" s="1"/>
      <c r="Y72" s="1"/>
    </row>
    <row r="73" spans="4:25" x14ac:dyDescent="0.25">
      <c r="S73" s="1"/>
      <c r="T73" s="1"/>
      <c r="U73" s="1"/>
      <c r="V73" s="1"/>
      <c r="W73" s="1"/>
      <c r="X73" s="1"/>
      <c r="Y73" s="1"/>
    </row>
    <row r="74" spans="4:25" x14ac:dyDescent="0.25">
      <c r="S74" s="1"/>
      <c r="T74" s="1"/>
      <c r="U74" s="1"/>
      <c r="V74" s="1"/>
      <c r="W74" s="1"/>
      <c r="X74" s="1"/>
      <c r="Y74" s="1"/>
    </row>
    <row r="75" spans="4:25" x14ac:dyDescent="0.25">
      <c r="S75" s="1"/>
      <c r="T75" s="1"/>
      <c r="U75" s="1"/>
      <c r="V75" s="1"/>
      <c r="W75" s="1"/>
      <c r="X75" s="1"/>
      <c r="Y75" s="1"/>
    </row>
  </sheetData>
  <mergeCells count="139">
    <mergeCell ref="A34:H34"/>
    <mergeCell ref="A35:H35"/>
    <mergeCell ref="J35:Q35"/>
    <mergeCell ref="J34:Q34"/>
    <mergeCell ref="N37:P37"/>
    <mergeCell ref="T57:U57"/>
    <mergeCell ref="T58:U58"/>
    <mergeCell ref="J53:J56"/>
    <mergeCell ref="J47:Q48"/>
    <mergeCell ref="J49:Q50"/>
    <mergeCell ref="J51:Q52"/>
    <mergeCell ref="K53:L53"/>
    <mergeCell ref="M53:P53"/>
    <mergeCell ref="N38:N40"/>
    <mergeCell ref="O38:O40"/>
    <mergeCell ref="P38:P40"/>
    <mergeCell ref="Q37:Q40"/>
    <mergeCell ref="M37:M40"/>
    <mergeCell ref="L37:L40"/>
    <mergeCell ref="K37:K40"/>
    <mergeCell ref="J37:J40"/>
    <mergeCell ref="K54:K56"/>
    <mergeCell ref="L54:L56"/>
    <mergeCell ref="M54:M56"/>
    <mergeCell ref="A33:H33"/>
    <mergeCell ref="A7:A8"/>
    <mergeCell ref="B7:D7"/>
    <mergeCell ref="H7:H8"/>
    <mergeCell ref="J7:J8"/>
    <mergeCell ref="J33:Q33"/>
    <mergeCell ref="Q7:Q8"/>
    <mergeCell ref="E7:E8"/>
    <mergeCell ref="F7:F8"/>
    <mergeCell ref="G7:G8"/>
    <mergeCell ref="K7:M7"/>
    <mergeCell ref="N7:N8"/>
    <mergeCell ref="O7:O8"/>
    <mergeCell ref="P7:P8"/>
    <mergeCell ref="A31:H31"/>
    <mergeCell ref="J31:Q31"/>
    <mergeCell ref="A1:Y1"/>
    <mergeCell ref="A3:H3"/>
    <mergeCell ref="A4:H4"/>
    <mergeCell ref="A5:H5"/>
    <mergeCell ref="A6:H6"/>
    <mergeCell ref="J3:Q3"/>
    <mergeCell ref="J4:Q4"/>
    <mergeCell ref="J5:Q5"/>
    <mergeCell ref="J6:Q6"/>
    <mergeCell ref="S3:Z3"/>
    <mergeCell ref="S4:Z4"/>
    <mergeCell ref="S5:Z5"/>
    <mergeCell ref="S6:Z6"/>
    <mergeCell ref="A2:Z2"/>
    <mergeCell ref="A37:A39"/>
    <mergeCell ref="J46:P46"/>
    <mergeCell ref="T7:V7"/>
    <mergeCell ref="W7:W8"/>
    <mergeCell ref="X7:X8"/>
    <mergeCell ref="Y7:Y8"/>
    <mergeCell ref="Z7:Z8"/>
    <mergeCell ref="N54:N56"/>
    <mergeCell ref="O54:O56"/>
    <mergeCell ref="P54:P56"/>
    <mergeCell ref="S7:S8"/>
    <mergeCell ref="S33:Y33"/>
    <mergeCell ref="S31:Z31"/>
    <mergeCell ref="Y37:Z38"/>
    <mergeCell ref="Y40:Z40"/>
    <mergeCell ref="Y41:Z41"/>
    <mergeCell ref="Y43:Z43"/>
    <mergeCell ref="Y44:Z44"/>
    <mergeCell ref="Y46:Z46"/>
    <mergeCell ref="Y47:Z47"/>
    <mergeCell ref="Y49:Z49"/>
    <mergeCell ref="Y50:Z50"/>
    <mergeCell ref="W40:X40"/>
    <mergeCell ref="W41:X41"/>
    <mergeCell ref="T59:U59"/>
    <mergeCell ref="X57:Y57"/>
    <mergeCell ref="X58:Y58"/>
    <mergeCell ref="V59:W59"/>
    <mergeCell ref="X59:Y59"/>
    <mergeCell ref="B37:D37"/>
    <mergeCell ref="H37:H39"/>
    <mergeCell ref="G37:G39"/>
    <mergeCell ref="F37:F39"/>
    <mergeCell ref="E37:E39"/>
    <mergeCell ref="D38:D39"/>
    <mergeCell ref="C38:C39"/>
    <mergeCell ref="B38:B39"/>
    <mergeCell ref="A62:H62"/>
    <mergeCell ref="A36:H36"/>
    <mergeCell ref="J36:Q36"/>
    <mergeCell ref="S37:T38"/>
    <mergeCell ref="S39:T39"/>
    <mergeCell ref="S40:T40"/>
    <mergeCell ref="S41:T41"/>
    <mergeCell ref="S43:T43"/>
    <mergeCell ref="S44:T44"/>
    <mergeCell ref="S45:T45"/>
    <mergeCell ref="S46:T46"/>
    <mergeCell ref="S47:T47"/>
    <mergeCell ref="S48:T48"/>
    <mergeCell ref="S49:T49"/>
    <mergeCell ref="S50:T50"/>
    <mergeCell ref="S52:Y53"/>
    <mergeCell ref="U50:V50"/>
    <mergeCell ref="S60:Y63"/>
    <mergeCell ref="S54:S55"/>
    <mergeCell ref="T54:U55"/>
    <mergeCell ref="V54:W55"/>
    <mergeCell ref="X54:Y55"/>
    <mergeCell ref="T56:U56"/>
    <mergeCell ref="V56:W56"/>
    <mergeCell ref="S34:Z34"/>
    <mergeCell ref="S35:Z35"/>
    <mergeCell ref="AD60:AE60"/>
    <mergeCell ref="AD61:AE61"/>
    <mergeCell ref="AD62:AE62"/>
    <mergeCell ref="AD63:AE63"/>
    <mergeCell ref="W43:X43"/>
    <mergeCell ref="W44:X44"/>
    <mergeCell ref="W46:X46"/>
    <mergeCell ref="W47:X47"/>
    <mergeCell ref="W49:X49"/>
    <mergeCell ref="W50:X50"/>
    <mergeCell ref="W37:X38"/>
    <mergeCell ref="U46:V46"/>
    <mergeCell ref="U47:V47"/>
    <mergeCell ref="U49:V49"/>
    <mergeCell ref="U37:V38"/>
    <mergeCell ref="U40:V40"/>
    <mergeCell ref="U41:V41"/>
    <mergeCell ref="U43:V43"/>
    <mergeCell ref="U44:V44"/>
    <mergeCell ref="V57:W57"/>
    <mergeCell ref="V58:W58"/>
    <mergeCell ref="X56:Y56"/>
  </mergeCells>
  <pageMargins left="0.6692913385826772" right="0.15748031496062992" top="0.15748031496062992" bottom="0.27559055118110237" header="0.19685039370078741" footer="0"/>
  <pageSetup paperSize="8" scale="61" orientation="landscape" r:id="rId1"/>
  <headerFooter>
    <oddFooter>&amp;C*Unpublished - further requested data to be taken on notice
Not published (n.p.) indicates that sufficient data were not available to produce a reliable estimate for the particular group of job seekers.&amp;R&amp;D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Main</vt:lpstr>
      <vt:lpstr>Main!Print_Area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2019-02-07T02:33:08Z</dcterms:created>
  <dcterms:modified xsi:type="dcterms:W3CDTF">2019-02-07T02:33:13Z</dcterms:modified>
</cp:coreProperties>
</file>